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tabRatio="601" activeTab="0"/>
  </bookViews>
  <sheets>
    <sheet name="NOMINA INTERNA" sheetId="1" r:id="rId1"/>
  </sheets>
  <definedNames>
    <definedName name="_xlnm.Print_Area" localSheetId="0">'NOMINA INTERNA'!$A$1:$T$161</definedName>
    <definedName name="_xlnm.Print_Titles" localSheetId="0">'NOMINA INTERNA'!$1:$9</definedName>
  </definedNames>
  <calcPr fullCalcOnLoad="1"/>
</workbook>
</file>

<file path=xl/comments1.xml><?xml version="1.0" encoding="utf-8"?>
<comments xmlns="http://schemas.openxmlformats.org/spreadsheetml/2006/main">
  <authors>
    <author>Libanesa Feliz</author>
  </authors>
  <commentList>
    <comment ref="H7" authorId="0">
      <text>
        <r>
          <rPr>
            <b/>
            <sz val="9"/>
            <rFont val="Tahoma"/>
            <family val="2"/>
          </rPr>
          <t>Libanesa Feliz:</t>
        </r>
        <r>
          <rPr>
            <sz val="9"/>
            <rFont val="Tahoma"/>
            <family val="2"/>
          </rPr>
          <t xml:space="preserve">
en caso de no tener contrato, debe igual colocar la fecha en la incio a laborar en el centro</t>
        </r>
      </text>
    </comment>
    <comment ref="G7" authorId="0">
      <text>
        <r>
          <rPr>
            <b/>
            <sz val="9"/>
            <rFont val="Tahoma"/>
            <family val="2"/>
          </rPr>
          <t>Libanesa Feliz:</t>
        </r>
        <r>
          <rPr>
            <sz val="9"/>
            <rFont val="Tahoma"/>
            <family val="2"/>
          </rPr>
          <t xml:space="preserve">
IDENTIFICAR SI ES -
- CONTRATADO
-COMPENSACION
- TENPORAL
- CUBRE VACACIONES
- CUBRE LICENCIAS </t>
        </r>
      </text>
    </comment>
    <comment ref="I9" authorId="0">
      <text>
        <r>
          <rPr>
            <b/>
            <sz val="9"/>
            <rFont val="Tahoma"/>
            <family val="2"/>
          </rPr>
          <t>Libanesa Feliz:</t>
        </r>
        <r>
          <rPr>
            <sz val="9"/>
            <rFont val="Tahoma"/>
            <family val="2"/>
          </rPr>
          <t xml:space="preserve">
CUANDO FINALIXA EL CONTRATO</t>
        </r>
      </text>
    </comment>
  </commentList>
</comments>
</file>

<file path=xl/sharedStrings.xml><?xml version="1.0" encoding="utf-8"?>
<sst xmlns="http://schemas.openxmlformats.org/spreadsheetml/2006/main" count="829" uniqueCount="386">
  <si>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</si>
  <si>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</si>
  <si>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</si>
  <si>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</si>
  <si>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</si>
  <si>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</si>
  <si>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</si>
  <si>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</si>
  <si>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</si>
  <si>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</si>
  <si>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</si>
  <si>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</si>
  <si>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</si>
  <si>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</si>
  <si>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</si>
  <si>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</si>
  <si>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>Estatus</t>
  </si>
  <si>
    <t>Contratado</t>
  </si>
  <si>
    <t>Fecha de inicio del contrato</t>
  </si>
  <si>
    <t>Desde</t>
  </si>
  <si>
    <t>Hasta</t>
  </si>
  <si>
    <t>Departamento</t>
  </si>
  <si>
    <t>TOTAL GENERAL</t>
  </si>
  <si>
    <t xml:space="preserve"> No. </t>
  </si>
  <si>
    <t>Apellido</t>
  </si>
  <si>
    <t xml:space="preserve">Función </t>
  </si>
  <si>
    <t>GRUPO OCUPACIONAL</t>
  </si>
  <si>
    <t xml:space="preserve"> Nómina Interna Empleados </t>
  </si>
  <si>
    <t xml:space="preserve"> Servicio Nacional de Salud </t>
  </si>
  <si>
    <r>
      <rPr>
        <sz val="16"/>
        <rFont val="Arial"/>
        <family val="2"/>
      </rPr>
      <t>Nombre del Establecimiento</t>
    </r>
    <r>
      <rPr>
        <sz val="18"/>
        <rFont val="Arial"/>
        <family val="2"/>
      </rPr>
      <t xml:space="preserve">: </t>
    </r>
    <r>
      <rPr>
        <b/>
        <sz val="16"/>
        <rFont val="Arial"/>
        <family val="2"/>
      </rPr>
      <t xml:space="preserve">HOSPITAL TRAUMATOLOGICO DR. DARIO CONTRERAS </t>
    </r>
  </si>
  <si>
    <t>Aida Yngrid</t>
  </si>
  <si>
    <t>De La Cruz Garabito</t>
  </si>
  <si>
    <t>Fact. de Seguro</t>
  </si>
  <si>
    <t>Aux. de Facturacion</t>
  </si>
  <si>
    <t xml:space="preserve">Albaniry </t>
  </si>
  <si>
    <t xml:space="preserve"> Morillo Morillo</t>
  </si>
  <si>
    <t>Cocina</t>
  </si>
  <si>
    <t>Cocinera</t>
  </si>
  <si>
    <t>Alejandra</t>
  </si>
  <si>
    <t xml:space="preserve"> Castro</t>
  </si>
  <si>
    <t>Mayordomia</t>
  </si>
  <si>
    <t>Conserje</t>
  </si>
  <si>
    <t>Alejandro</t>
  </si>
  <si>
    <t>Figueroa Arias</t>
  </si>
  <si>
    <t>Facturacion</t>
  </si>
  <si>
    <t xml:space="preserve">Alexander </t>
  </si>
  <si>
    <t xml:space="preserve"> Suarez Pimentel </t>
  </si>
  <si>
    <t>Peatria</t>
  </si>
  <si>
    <t>Camillero</t>
  </si>
  <si>
    <t xml:space="preserve">Alieda </t>
  </si>
  <si>
    <t xml:space="preserve"> Moreno</t>
  </si>
  <si>
    <t xml:space="preserve">Amparo </t>
  </si>
  <si>
    <t xml:space="preserve"> Sena Mendez </t>
  </si>
  <si>
    <t xml:space="preserve">Ana Dichosa </t>
  </si>
  <si>
    <t xml:space="preserve"> Mateo Mateo</t>
  </si>
  <si>
    <t>Ana Edita</t>
  </si>
  <si>
    <t>Blanco Diaz</t>
  </si>
  <si>
    <t xml:space="preserve">Ana Milagros </t>
  </si>
  <si>
    <t xml:space="preserve"> de León</t>
  </si>
  <si>
    <t>Farmacia</t>
  </si>
  <si>
    <t>Aux. de Farmacia</t>
  </si>
  <si>
    <t>Admision</t>
  </si>
  <si>
    <t>Admisionista</t>
  </si>
  <si>
    <t xml:space="preserve">Angelmy </t>
  </si>
  <si>
    <t>De La Cruz De La Rosa</t>
  </si>
  <si>
    <t>Imágenes</t>
  </si>
  <si>
    <t>Tecnico de Imagenes</t>
  </si>
  <si>
    <t xml:space="preserve">Anny Lobelia </t>
  </si>
  <si>
    <t xml:space="preserve"> Mendez Pujols</t>
  </si>
  <si>
    <t>compra</t>
  </si>
  <si>
    <t>Secretaria</t>
  </si>
  <si>
    <t xml:space="preserve">Anyelo </t>
  </si>
  <si>
    <t xml:space="preserve"> Kelly de Peña</t>
  </si>
  <si>
    <t>Digitador</t>
  </si>
  <si>
    <t>Auditoria Medica</t>
  </si>
  <si>
    <t>Medico Auditor</t>
  </si>
  <si>
    <t xml:space="preserve">Aquiles </t>
  </si>
  <si>
    <t xml:space="preserve"> Rodriguez Salcedo </t>
  </si>
  <si>
    <t>Depto. Planificacion</t>
  </si>
  <si>
    <t>Analista de planificacion</t>
  </si>
  <si>
    <t>Bergica Maria</t>
  </si>
  <si>
    <t>Mendoza Peña</t>
  </si>
  <si>
    <t>Birgilio</t>
  </si>
  <si>
    <t xml:space="preserve">Batista Colas </t>
  </si>
  <si>
    <t>Seguridad</t>
  </si>
  <si>
    <t xml:space="preserve">Carlos </t>
  </si>
  <si>
    <t>Colon Santana</t>
  </si>
  <si>
    <t>Avanzada</t>
  </si>
  <si>
    <t xml:space="preserve">Carlos Alfonso </t>
  </si>
  <si>
    <t xml:space="preserve"> Genao Deschamps</t>
  </si>
  <si>
    <t xml:space="preserve">Carlos Miguel </t>
  </si>
  <si>
    <t xml:space="preserve"> Mejia Paula</t>
  </si>
  <si>
    <t xml:space="preserve">Carmen </t>
  </si>
  <si>
    <t>Paulino Paulino de Morillo</t>
  </si>
  <si>
    <t>Caterine</t>
  </si>
  <si>
    <t xml:space="preserve"> Geraldo Mateo</t>
  </si>
  <si>
    <t>Depto. Contailidad</t>
  </si>
  <si>
    <t xml:space="preserve">Cajera </t>
  </si>
  <si>
    <t xml:space="preserve">Ceci Esperaneza </t>
  </si>
  <si>
    <t>Taveras Jerez</t>
  </si>
  <si>
    <t xml:space="preserve">Enseñanza
</t>
  </si>
  <si>
    <t>UCI</t>
  </si>
  <si>
    <t>Medico Intensivista</t>
  </si>
  <si>
    <t xml:space="preserve">Chavely Minerva </t>
  </si>
  <si>
    <t xml:space="preserve"> Baez Peña</t>
  </si>
  <si>
    <t>Atencion al Usuario</t>
  </si>
  <si>
    <t xml:space="preserve">Clara Lourdes </t>
  </si>
  <si>
    <t>Mejia Arias</t>
  </si>
  <si>
    <t xml:space="preserve">Claudio Yanel </t>
  </si>
  <si>
    <t xml:space="preserve"> Calderon Calderon</t>
  </si>
  <si>
    <t>Daniel</t>
  </si>
  <si>
    <t>Calcaño Collado</t>
  </si>
  <si>
    <t xml:space="preserve">Deivi Andres </t>
  </si>
  <si>
    <t>Duran Paredes</t>
  </si>
  <si>
    <t xml:space="preserve">Denny Daniel </t>
  </si>
  <si>
    <t>Martinez Ruiz</t>
  </si>
  <si>
    <t>Tecnologia</t>
  </si>
  <si>
    <t>Soporte medico</t>
  </si>
  <si>
    <t xml:space="preserve">Diana Ramona </t>
  </si>
  <si>
    <t xml:space="preserve"> Fournier Martinez</t>
  </si>
  <si>
    <t>Depto. Juridirica</t>
  </si>
  <si>
    <t>Enc. De Juridica</t>
  </si>
  <si>
    <t xml:space="preserve">Donanfer Sleitr </t>
  </si>
  <si>
    <t xml:space="preserve">  Diaz Beltre</t>
  </si>
  <si>
    <t xml:space="preserve">Edward Antonio </t>
  </si>
  <si>
    <t xml:space="preserve"> Matos Cuevas</t>
  </si>
  <si>
    <t xml:space="preserve">Eliana Josefina </t>
  </si>
  <si>
    <t xml:space="preserve">Sena Aquino </t>
  </si>
  <si>
    <t xml:space="preserve">Elmy Erasto </t>
  </si>
  <si>
    <t xml:space="preserve"> Decena Medina </t>
  </si>
  <si>
    <t>Maxilofacial</t>
  </si>
  <si>
    <t>Odontologo</t>
  </si>
  <si>
    <t>Elsa Maria</t>
  </si>
  <si>
    <t xml:space="preserve"> Espinal Then</t>
  </si>
  <si>
    <t xml:space="preserve">Elvys Antonio </t>
  </si>
  <si>
    <t xml:space="preserve"> Marte Castillo</t>
  </si>
  <si>
    <t xml:space="preserve">Enderson Miguel </t>
  </si>
  <si>
    <t>Espiritusantos Duran</t>
  </si>
  <si>
    <t>Erika Melissa</t>
  </si>
  <si>
    <t xml:space="preserve"> Arias Tiburcio</t>
  </si>
  <si>
    <t>Recursos Humanos</t>
  </si>
  <si>
    <t>Analista de RRHH</t>
  </si>
  <si>
    <t xml:space="preserve">Esdras Emmanuel </t>
  </si>
  <si>
    <t xml:space="preserve"> Madera Cruz</t>
  </si>
  <si>
    <t>Mantenimiento</t>
  </si>
  <si>
    <t>Tecnico de Refigeracion</t>
  </si>
  <si>
    <t xml:space="preserve">Estibel </t>
  </si>
  <si>
    <t xml:space="preserve"> Mendoza Rincon</t>
  </si>
  <si>
    <t xml:space="preserve">Camillero </t>
  </si>
  <si>
    <t>Evelin Altagracia</t>
  </si>
  <si>
    <t>Rojas García de Santana</t>
  </si>
  <si>
    <t>Relacion Publica</t>
  </si>
  <si>
    <t>Enc. Relaciones Publica</t>
  </si>
  <si>
    <t>Evelin Masiel</t>
  </si>
  <si>
    <t xml:space="preserve"> Holguin Garcia</t>
  </si>
  <si>
    <t xml:space="preserve">Ezequiel </t>
  </si>
  <si>
    <t xml:space="preserve"> Vasquez Camacho</t>
  </si>
  <si>
    <t xml:space="preserve">Fior Daliza </t>
  </si>
  <si>
    <t xml:space="preserve"> Ovalles Monegro</t>
  </si>
  <si>
    <t>Fiordaliza Rosario</t>
  </si>
  <si>
    <t xml:space="preserve"> Rosario</t>
  </si>
  <si>
    <t xml:space="preserve">Flor Scarlent </t>
  </si>
  <si>
    <t xml:space="preserve"> Henriquez Rodriguez </t>
  </si>
  <si>
    <t xml:space="preserve">Francisca </t>
  </si>
  <si>
    <t xml:space="preserve"> Acosta Herrera</t>
  </si>
  <si>
    <t xml:space="preserve">Franklin </t>
  </si>
  <si>
    <t xml:space="preserve"> Mora Jimenez</t>
  </si>
  <si>
    <t>Genesis Bertilia</t>
  </si>
  <si>
    <t>Jimenez Rodriguez</t>
  </si>
  <si>
    <t>Aux. Relaciones Publica</t>
  </si>
  <si>
    <t>Hector Bienvenido</t>
  </si>
  <si>
    <t xml:space="preserve"> Abreu Fabian </t>
  </si>
  <si>
    <t>Financiero</t>
  </si>
  <si>
    <t>Enc. De presupuesto</t>
  </si>
  <si>
    <t xml:space="preserve">Hilda Maria </t>
  </si>
  <si>
    <t>Ramirez Sosa</t>
  </si>
  <si>
    <t xml:space="preserve">Horacio </t>
  </si>
  <si>
    <t xml:space="preserve"> Mora</t>
  </si>
  <si>
    <t>Lavanderia</t>
  </si>
  <si>
    <t>Aux. de Lavanderia</t>
  </si>
  <si>
    <t xml:space="preserve">Iris Consuegra </t>
  </si>
  <si>
    <t>Rosario</t>
  </si>
  <si>
    <t xml:space="preserve">Jennifer Maria </t>
  </si>
  <si>
    <t xml:space="preserve"> Castillo Ortega</t>
  </si>
  <si>
    <t xml:space="preserve">Jidelka Miguelina </t>
  </si>
  <si>
    <t xml:space="preserve"> Correa Feliz</t>
  </si>
  <si>
    <t xml:space="preserve">Joan Alexander </t>
  </si>
  <si>
    <t>de la Cruz Jimenez</t>
  </si>
  <si>
    <t>Joanna</t>
  </si>
  <si>
    <t xml:space="preserve"> Feliz Jimenez </t>
  </si>
  <si>
    <t xml:space="preserve">Johan Anthony </t>
  </si>
  <si>
    <t xml:space="preserve"> Martinez Suazo</t>
  </si>
  <si>
    <t>Archivo</t>
  </si>
  <si>
    <t>Aux. de Archivo</t>
  </si>
  <si>
    <t xml:space="preserve">Jose </t>
  </si>
  <si>
    <t xml:space="preserve"> Suarez </t>
  </si>
  <si>
    <t>Aux. de Mantenimiento</t>
  </si>
  <si>
    <t xml:space="preserve">Jose Alberto </t>
  </si>
  <si>
    <t xml:space="preserve"> Serrano Soto </t>
  </si>
  <si>
    <t>Garcia Cruz</t>
  </si>
  <si>
    <t xml:space="preserve">Jose Antonio </t>
  </si>
  <si>
    <t xml:space="preserve"> De La Cruz Perez</t>
  </si>
  <si>
    <t>Tecnico Dental</t>
  </si>
  <si>
    <t>Jose Higinio</t>
  </si>
  <si>
    <t xml:space="preserve"> Tamariz Nuñez</t>
  </si>
  <si>
    <t>Medicina General</t>
  </si>
  <si>
    <t>Medico General</t>
  </si>
  <si>
    <t xml:space="preserve">Jose Luis </t>
  </si>
  <si>
    <t xml:space="preserve">Guzman Fateol </t>
  </si>
  <si>
    <t>Administracion</t>
  </si>
  <si>
    <t>Chofer</t>
  </si>
  <si>
    <t xml:space="preserve"> Mercedes Guerrero</t>
  </si>
  <si>
    <t>Depto. de Yeso</t>
  </si>
  <si>
    <t>Yesero</t>
  </si>
  <si>
    <t>Josefina Jose</t>
  </si>
  <si>
    <t xml:space="preserve"> Lambert</t>
  </si>
  <si>
    <t xml:space="preserve">Juan Jose </t>
  </si>
  <si>
    <t xml:space="preserve"> Sanchez Heredia</t>
  </si>
  <si>
    <t xml:space="preserve">Julio César </t>
  </si>
  <si>
    <t xml:space="preserve"> Diloné</t>
  </si>
  <si>
    <t>Junior</t>
  </si>
  <si>
    <t xml:space="preserve"> De León Matos</t>
  </si>
  <si>
    <t xml:space="preserve">Jusmaly </t>
  </si>
  <si>
    <t xml:space="preserve"> Reyes</t>
  </si>
  <si>
    <t>Salud mental</t>
  </si>
  <si>
    <t>Enfermera</t>
  </si>
  <si>
    <t>Sub-Direccion</t>
  </si>
  <si>
    <t>Medico Ortopeda</t>
  </si>
  <si>
    <t xml:space="preserve">Leissy Lorent del </t>
  </si>
  <si>
    <t>del Rosario de Paula</t>
  </si>
  <si>
    <t>Lenis Milagros</t>
  </si>
  <si>
    <t xml:space="preserve"> Castillo Cordero</t>
  </si>
  <si>
    <t xml:space="preserve">Leonel David </t>
  </si>
  <si>
    <t xml:space="preserve"> Hernandez Caro</t>
  </si>
  <si>
    <t xml:space="preserve">Leslie Virginia </t>
  </si>
  <si>
    <t xml:space="preserve"> Quezada</t>
  </si>
  <si>
    <t xml:space="preserve">Litzi Mariel </t>
  </si>
  <si>
    <t xml:space="preserve"> Herrera Medina</t>
  </si>
  <si>
    <t>Ofic. Acceso a infor.</t>
  </si>
  <si>
    <t>Aux. Ofic. Acceso a infor.</t>
  </si>
  <si>
    <t xml:space="preserve">Loreimy Carolina </t>
  </si>
  <si>
    <t xml:space="preserve"> Tiburcio Rodriguez</t>
  </si>
  <si>
    <t xml:space="preserve">Loyda </t>
  </si>
  <si>
    <t xml:space="preserve"> Valdez Bautista</t>
  </si>
  <si>
    <t xml:space="preserve">Lusbeth Maria </t>
  </si>
  <si>
    <t>Lantigua Guerrero</t>
  </si>
  <si>
    <t xml:space="preserve">Madelin Ramona </t>
  </si>
  <si>
    <t xml:space="preserve"> Fulgencio</t>
  </si>
  <si>
    <t xml:space="preserve">Maireni </t>
  </si>
  <si>
    <t xml:space="preserve"> Heredia Martinez </t>
  </si>
  <si>
    <t>Almacen</t>
  </si>
  <si>
    <t>Aux. de Inventario</t>
  </si>
  <si>
    <t>Manuel de Jesus</t>
  </si>
  <si>
    <t xml:space="preserve"> Guillen Mendez</t>
  </si>
  <si>
    <t>Manuel</t>
  </si>
  <si>
    <t>Gonzalez Samboy</t>
  </si>
  <si>
    <t xml:space="preserve">Fact. de Seguros </t>
  </si>
  <si>
    <t xml:space="preserve">Margaret </t>
  </si>
  <si>
    <t xml:space="preserve">Brito </t>
  </si>
  <si>
    <t xml:space="preserve">Maria </t>
  </si>
  <si>
    <t xml:space="preserve"> Mena</t>
  </si>
  <si>
    <t xml:space="preserve">Maria Altagracia </t>
  </si>
  <si>
    <t xml:space="preserve"> Del Rosario Gomez</t>
  </si>
  <si>
    <t xml:space="preserve">Maria del Carmen </t>
  </si>
  <si>
    <t xml:space="preserve"> Cabrera Reyes</t>
  </si>
  <si>
    <t xml:space="preserve">Maria Teresa </t>
  </si>
  <si>
    <t xml:space="preserve"> Arias Rodriguez</t>
  </si>
  <si>
    <t xml:space="preserve">Mariam </t>
  </si>
  <si>
    <t xml:space="preserve">Mariel Beatriz </t>
  </si>
  <si>
    <t>Pozo De Los Santos</t>
  </si>
  <si>
    <t>Auxiliar de Facturación</t>
  </si>
  <si>
    <t xml:space="preserve">Maritza </t>
  </si>
  <si>
    <t xml:space="preserve"> Montero Cuevas</t>
  </si>
  <si>
    <t>Contabilidad</t>
  </si>
  <si>
    <t>Aux. de Contabilidad</t>
  </si>
  <si>
    <t>Marleny</t>
  </si>
  <si>
    <t xml:space="preserve"> Lima Paulino</t>
  </si>
  <si>
    <t xml:space="preserve">Mario Antonio </t>
  </si>
  <si>
    <t>Peña Roman</t>
  </si>
  <si>
    <t>Meivi Natividad</t>
  </si>
  <si>
    <t xml:space="preserve"> Reyes Miranda</t>
  </si>
  <si>
    <t xml:space="preserve">Merielena </t>
  </si>
  <si>
    <t xml:space="preserve"> Galan Rodriguez</t>
  </si>
  <si>
    <t xml:space="preserve">Miguel Angel </t>
  </si>
  <si>
    <t>Cuevas Ruiz</t>
  </si>
  <si>
    <t>Milagros Heredia</t>
  </si>
  <si>
    <t xml:space="preserve"> Heredia</t>
  </si>
  <si>
    <t>Fact. de Seguro Fin S.</t>
  </si>
  <si>
    <t xml:space="preserve">Oficial de Facturacion </t>
  </si>
  <si>
    <t xml:space="preserve">Minorka </t>
  </si>
  <si>
    <t xml:space="preserve"> Paulino Amador</t>
  </si>
  <si>
    <t xml:space="preserve">Mirca </t>
  </si>
  <si>
    <t xml:space="preserve"> de los Santos Suero</t>
  </si>
  <si>
    <t xml:space="preserve">Nelson </t>
  </si>
  <si>
    <t xml:space="preserve"> Espertin Sanchez </t>
  </si>
  <si>
    <t>Aux. Administrativos</t>
  </si>
  <si>
    <t xml:space="preserve">Nelson Nicolas </t>
  </si>
  <si>
    <t xml:space="preserve"> Perez Gil </t>
  </si>
  <si>
    <t xml:space="preserve">Norberto Antonio </t>
  </si>
  <si>
    <t xml:space="preserve"> Guerrero Guerrero</t>
  </si>
  <si>
    <t>Enfermeria</t>
  </si>
  <si>
    <t>enfermero</t>
  </si>
  <si>
    <t xml:space="preserve">Orlando Antonio </t>
  </si>
  <si>
    <t xml:space="preserve"> Canela Suarez</t>
  </si>
  <si>
    <t xml:space="preserve">Electricita  </t>
  </si>
  <si>
    <t xml:space="preserve">Pedro Nolasco </t>
  </si>
  <si>
    <t xml:space="preserve"> Santana Taveras</t>
  </si>
  <si>
    <t>Pio Alexander</t>
  </si>
  <si>
    <t xml:space="preserve"> Wyatt Joseph</t>
  </si>
  <si>
    <t>Raquel Diaz</t>
  </si>
  <si>
    <t xml:space="preserve"> Diaz</t>
  </si>
  <si>
    <t>Raul Alberto</t>
  </si>
  <si>
    <t xml:space="preserve"> De La Cruz</t>
  </si>
  <si>
    <t>Aux. de Admision</t>
  </si>
  <si>
    <t xml:space="preserve">Reyna Ysabel </t>
  </si>
  <si>
    <t xml:space="preserve">Perez Villaman </t>
  </si>
  <si>
    <t xml:space="preserve">Roberto </t>
  </si>
  <si>
    <t xml:space="preserve">Sanchez Reyes </t>
  </si>
  <si>
    <t xml:space="preserve">Rokilna Belisa </t>
  </si>
  <si>
    <t xml:space="preserve"> Diaz Terrero</t>
  </si>
  <si>
    <t xml:space="preserve">Romileidi </t>
  </si>
  <si>
    <t xml:space="preserve"> Vargas</t>
  </si>
  <si>
    <t>Fact. de seguro</t>
  </si>
  <si>
    <t xml:space="preserve">Rosa Cecilia </t>
  </si>
  <si>
    <t>Correa Jimenez</t>
  </si>
  <si>
    <t>Enc. De Redes Sociales</t>
  </si>
  <si>
    <t xml:space="preserve">Rosalinda </t>
  </si>
  <si>
    <t xml:space="preserve"> Francisco Silfo</t>
  </si>
  <si>
    <t>Progr. Quirurgica</t>
  </si>
  <si>
    <t>Rosanna</t>
  </si>
  <si>
    <t xml:space="preserve"> Santos Martinez </t>
  </si>
  <si>
    <t xml:space="preserve">Roselyn </t>
  </si>
  <si>
    <t xml:space="preserve"> Santana Martes</t>
  </si>
  <si>
    <t xml:space="preserve">Rufina Maria </t>
  </si>
  <si>
    <t xml:space="preserve"> Perez Perez</t>
  </si>
  <si>
    <t xml:space="preserve">Salvador Emilio </t>
  </si>
  <si>
    <t>Reyes</t>
  </si>
  <si>
    <t xml:space="preserve">Tecnico Tomografia </t>
  </si>
  <si>
    <t xml:space="preserve">Salvador Enrique </t>
  </si>
  <si>
    <t xml:space="preserve"> Gomez Valdez</t>
  </si>
  <si>
    <t>Supervisor Mayordomia</t>
  </si>
  <si>
    <t xml:space="preserve">Sasha Lissette J. </t>
  </si>
  <si>
    <t>Rothschild Rothschild</t>
  </si>
  <si>
    <t xml:space="preserve">Starling Francisco </t>
  </si>
  <si>
    <t xml:space="preserve"> Castro Luna</t>
  </si>
  <si>
    <t xml:space="preserve">Stephanie </t>
  </si>
  <si>
    <t>Reyes Ortiz</t>
  </si>
  <si>
    <t xml:space="preserve">Tomasina </t>
  </si>
  <si>
    <t>Ramirez Adames</t>
  </si>
  <si>
    <t xml:space="preserve">Toribio </t>
  </si>
  <si>
    <t xml:space="preserve">Del Rosario  </t>
  </si>
  <si>
    <t xml:space="preserve">Valentin </t>
  </si>
  <si>
    <t xml:space="preserve"> Abad</t>
  </si>
  <si>
    <t xml:space="preserve">Vicky Carolina </t>
  </si>
  <si>
    <t xml:space="preserve"> Valdez</t>
  </si>
  <si>
    <t xml:space="preserve">Victor </t>
  </si>
  <si>
    <t>Santana Amparo</t>
  </si>
  <si>
    <t xml:space="preserve">Victor Bolivar </t>
  </si>
  <si>
    <t xml:space="preserve"> Matos Mercedes</t>
  </si>
  <si>
    <t xml:space="preserve">Victor Eduardo </t>
  </si>
  <si>
    <t xml:space="preserve">Wander </t>
  </si>
  <si>
    <t xml:space="preserve">Vargas Feliz </t>
  </si>
  <si>
    <t xml:space="preserve">Welinton </t>
  </si>
  <si>
    <t>Martinez Guerra</t>
  </si>
  <si>
    <t xml:space="preserve">Wendy Elizabth </t>
  </si>
  <si>
    <t xml:space="preserve"> Guerrero Navarro</t>
  </si>
  <si>
    <t>Emergencia</t>
  </si>
  <si>
    <t>Medico Emergenciologa</t>
  </si>
  <si>
    <t xml:space="preserve">Yanely Milagros </t>
  </si>
  <si>
    <t xml:space="preserve"> Gonzalez Sanchez</t>
  </si>
  <si>
    <t xml:space="preserve">Yarenny </t>
  </si>
  <si>
    <t xml:space="preserve"> Gonzalez Montilla</t>
  </si>
  <si>
    <t xml:space="preserve">Yicaury Liselot </t>
  </si>
  <si>
    <t>Galvez Arias</t>
  </si>
  <si>
    <t xml:space="preserve">Yndhira Carolina </t>
  </si>
  <si>
    <t xml:space="preserve"> Clime</t>
  </si>
  <si>
    <t>01/047/2021</t>
  </si>
  <si>
    <t>0708/2020</t>
  </si>
  <si>
    <t xml:space="preserve"> Ayududante de Cocina Cocinera</t>
  </si>
  <si>
    <t>II</t>
  </si>
  <si>
    <t>I</t>
  </si>
  <si>
    <t>III</t>
  </si>
  <si>
    <t>IV</t>
  </si>
  <si>
    <t>V</t>
  </si>
  <si>
    <t>01/062022</t>
  </si>
  <si>
    <r>
      <t>Correspondiente al mes de: __</t>
    </r>
    <r>
      <rPr>
        <b/>
        <sz val="14"/>
        <rFont val="Arial"/>
        <family val="2"/>
      </rPr>
      <t>JULIO</t>
    </r>
    <r>
      <rPr>
        <sz val="14"/>
        <rFont val="Arial"/>
        <family val="2"/>
      </rPr>
      <t>__del año _____</t>
    </r>
    <r>
      <rPr>
        <b/>
        <sz val="14"/>
        <rFont val="Arial"/>
        <family val="2"/>
      </rPr>
      <t>2022</t>
    </r>
    <r>
      <rPr>
        <sz val="14"/>
        <rFont val="Arial"/>
        <family val="2"/>
      </rPr>
      <t>____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</si>
</sst>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\ &quot;de&quot;\ mmmm\ &quot;de&quot;\ yyyy"/>
    <numFmt numFmtId="203" formatCode="[$-1C0A]h:mm:ss\ AM/PM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6699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4" fontId="0" fillId="6" borderId="10" xfId="0" applyNumberFormat="1" applyFont="1" applyFill="1" applyBorder="1" applyAlignment="1">
      <alignment horizontal="right" vertical="center"/>
    </xf>
    <xf numFmtId="4" fontId="1" fillId="6" borderId="10" xfId="0" applyNumberFormat="1" applyFont="1" applyFill="1" applyBorder="1" applyAlignment="1">
      <alignment horizontal="right" vertical="center"/>
    </xf>
    <xf numFmtId="0" fontId="1" fillId="34" borderId="10" xfId="0" applyFont="1" applyFill="1" applyBorder="1" applyAlignment="1">
      <alignment vertical="center" wrapText="1"/>
    </xf>
    <xf numFmtId="4" fontId="1" fillId="34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4" fontId="0" fillId="0" borderId="0" xfId="0" applyNumberFormat="1" applyFont="1" applyAlignment="1">
      <alignment/>
    </xf>
    <xf numFmtId="0" fontId="1" fillId="6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 wrapText="1"/>
    </xf>
    <xf numFmtId="0" fontId="34" fillId="0" borderId="11" xfId="0" applyFont="1" applyFill="1" applyBorder="1" applyAlignment="1">
      <alignment wrapText="1"/>
    </xf>
    <xf numFmtId="0" fontId="34" fillId="0" borderId="11" xfId="0" applyFont="1" applyFill="1" applyBorder="1" applyAlignment="1">
      <alignment horizontal="left" wrapText="1"/>
    </xf>
    <xf numFmtId="0" fontId="40" fillId="35" borderId="11" xfId="0" applyFont="1" applyFill="1" applyBorder="1" applyAlignment="1">
      <alignment/>
    </xf>
    <xf numFmtId="0" fontId="15" fillId="0" borderId="10" xfId="0" applyFont="1" applyBorder="1" applyAlignment="1">
      <alignment/>
    </xf>
    <xf numFmtId="4" fontId="15" fillId="6" borderId="10" xfId="0" applyNumberFormat="1" applyFont="1" applyFill="1" applyBorder="1" applyAlignment="1">
      <alignment horizontal="right" vertical="center"/>
    </xf>
    <xf numFmtId="2" fontId="15" fillId="6" borderId="1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40" fillId="35" borderId="10" xfId="0" applyFont="1" applyFill="1" applyBorder="1" applyAlignment="1">
      <alignment wrapText="1"/>
    </xf>
    <xf numFmtId="0" fontId="34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 horizontal="left" wrapText="1"/>
    </xf>
    <xf numFmtId="0" fontId="9" fillId="35" borderId="10" xfId="0" applyFont="1" applyFill="1" applyBorder="1" applyAlignment="1">
      <alignment horizontal="center" vertical="center" wrapText="1"/>
    </xf>
    <xf numFmtId="0" fontId="34" fillId="35" borderId="10" xfId="0" applyFont="1" applyFill="1" applyBorder="1" applyAlignment="1">
      <alignment wrapText="1"/>
    </xf>
    <xf numFmtId="0" fontId="34" fillId="35" borderId="10" xfId="0" applyFont="1" applyFill="1" applyBorder="1" applyAlignment="1">
      <alignment horizontal="left" wrapText="1"/>
    </xf>
    <xf numFmtId="4" fontId="15" fillId="35" borderId="10" xfId="0" applyNumberFormat="1" applyFont="1" applyFill="1" applyBorder="1" applyAlignment="1">
      <alignment horizontal="right" vertical="center"/>
    </xf>
    <xf numFmtId="0" fontId="9" fillId="35" borderId="10" xfId="0" applyFont="1" applyFill="1" applyBorder="1" applyAlignment="1">
      <alignment vertical="center" wrapText="1"/>
    </xf>
    <xf numFmtId="0" fontId="35" fillId="35" borderId="10" xfId="0" applyFont="1" applyFill="1" applyBorder="1" applyAlignment="1">
      <alignment wrapText="1"/>
    </xf>
    <xf numFmtId="0" fontId="40" fillId="35" borderId="10" xfId="0" applyFont="1" applyFill="1" applyBorder="1" applyAlignment="1">
      <alignment/>
    </xf>
    <xf numFmtId="0" fontId="34" fillId="35" borderId="11" xfId="0" applyFont="1" applyFill="1" applyBorder="1" applyAlignment="1">
      <alignment wrapText="1"/>
    </xf>
    <xf numFmtId="0" fontId="34" fillId="35" borderId="11" xfId="0" applyFont="1" applyFill="1" applyBorder="1" applyAlignment="1">
      <alignment horizontal="left" wrapText="1"/>
    </xf>
    <xf numFmtId="0" fontId="40" fillId="35" borderId="12" xfId="0" applyFont="1" applyFill="1" applyBorder="1" applyAlignment="1">
      <alignment wrapText="1"/>
    </xf>
    <xf numFmtId="0" fontId="40" fillId="35" borderId="10" xfId="0" applyFont="1" applyFill="1" applyBorder="1" applyAlignment="1">
      <alignment/>
    </xf>
    <xf numFmtId="4" fontId="9" fillId="6" borderId="10" xfId="0" applyNumberFormat="1" applyFont="1" applyFill="1" applyBorder="1" applyAlignment="1">
      <alignment horizontal="right" vertical="center"/>
    </xf>
    <xf numFmtId="0" fontId="36" fillId="35" borderId="10" xfId="0" applyFont="1" applyFill="1" applyBorder="1" applyAlignment="1">
      <alignment horizontal="center" vertical="center" wrapText="1"/>
    </xf>
    <xf numFmtId="14" fontId="57" fillId="0" borderId="10" xfId="0" applyNumberFormat="1" applyFont="1" applyFill="1" applyBorder="1" applyAlignment="1">
      <alignment horizontal="center" wrapText="1"/>
    </xf>
    <xf numFmtId="14" fontId="36" fillId="0" borderId="10" xfId="0" applyNumberFormat="1" applyFont="1" applyBorder="1" applyAlignment="1">
      <alignment horizontal="center" wrapText="1"/>
    </xf>
    <xf numFmtId="14" fontId="36" fillId="35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14" fontId="36" fillId="0" borderId="10" xfId="0" applyNumberFormat="1" applyFont="1" applyFill="1" applyBorder="1" applyAlignment="1">
      <alignment horizontal="center" wrapText="1"/>
    </xf>
    <xf numFmtId="14" fontId="57" fillId="0" borderId="10" xfId="0" applyNumberFormat="1" applyFont="1" applyBorder="1" applyAlignment="1">
      <alignment horizontal="center" wrapText="1"/>
    </xf>
    <xf numFmtId="14" fontId="36" fillId="35" borderId="10" xfId="0" applyNumberFormat="1" applyFont="1" applyFill="1" applyBorder="1" applyAlignment="1">
      <alignment horizontal="center" wrapText="1"/>
    </xf>
    <xf numFmtId="14" fontId="36" fillId="35" borderId="11" xfId="0" applyNumberFormat="1" applyFont="1" applyFill="1" applyBorder="1" applyAlignment="1">
      <alignment horizontal="center" wrapText="1"/>
    </xf>
    <xf numFmtId="14" fontId="36" fillId="35" borderId="11" xfId="0" applyNumberFormat="1" applyFont="1" applyFill="1" applyBorder="1" applyAlignment="1">
      <alignment horizontal="center" vertical="center" wrapText="1"/>
    </xf>
    <xf numFmtId="14" fontId="36" fillId="35" borderId="10" xfId="55" applyNumberFormat="1" applyFont="1" applyFill="1" applyBorder="1" applyAlignment="1">
      <alignment horizontal="center" wrapText="1"/>
      <protection/>
    </xf>
    <xf numFmtId="14" fontId="36" fillId="0" borderId="10" xfId="0" applyNumberFormat="1" applyFont="1" applyFill="1" applyBorder="1" applyAlignment="1">
      <alignment horizontal="center" vertical="center" wrapText="1"/>
    </xf>
    <xf numFmtId="14" fontId="57" fillId="0" borderId="10" xfId="0" applyNumberFormat="1" applyFont="1" applyFill="1" applyBorder="1" applyAlignment="1">
      <alignment horizontal="center" vertical="center" wrapText="1"/>
    </xf>
    <xf numFmtId="14" fontId="57" fillId="0" borderId="11" xfId="0" applyNumberFormat="1" applyFont="1" applyFill="1" applyBorder="1" applyAlignment="1">
      <alignment horizontal="center" vertical="center" wrapText="1"/>
    </xf>
    <xf numFmtId="14" fontId="36" fillId="35" borderId="0" xfId="0" applyNumberFormat="1" applyFont="1" applyFill="1" applyBorder="1" applyAlignment="1">
      <alignment horizontal="center" vertical="center" wrapText="1"/>
    </xf>
    <xf numFmtId="14" fontId="57" fillId="0" borderId="10" xfId="55" applyNumberFormat="1" applyFont="1" applyFill="1" applyBorder="1" applyAlignment="1">
      <alignment horizontal="center" wrapText="1"/>
      <protection/>
    </xf>
    <xf numFmtId="14" fontId="57" fillId="35" borderId="10" xfId="55" applyNumberFormat="1" applyFont="1" applyFill="1" applyBorder="1" applyAlignment="1">
      <alignment horizontal="center" wrapText="1"/>
      <protection/>
    </xf>
    <xf numFmtId="14" fontId="57" fillId="0" borderId="10" xfId="55" applyNumberFormat="1" applyFont="1" applyBorder="1" applyAlignment="1">
      <alignment horizontal="center" wrapText="1"/>
      <protection/>
    </xf>
    <xf numFmtId="14" fontId="36" fillId="0" borderId="10" xfId="55" applyNumberFormat="1" applyFont="1" applyFill="1" applyBorder="1" applyAlignment="1">
      <alignment horizontal="center" wrapText="1"/>
      <protection/>
    </xf>
    <xf numFmtId="14" fontId="36" fillId="0" borderId="10" xfId="55" applyNumberFormat="1" applyFont="1" applyBorder="1" applyAlignment="1">
      <alignment horizontal="center" wrapText="1"/>
      <protection/>
    </xf>
    <xf numFmtId="0" fontId="36" fillId="0" borderId="10" xfId="0" applyFont="1" applyBorder="1" applyAlignment="1">
      <alignment horizontal="center" wrapText="1"/>
    </xf>
    <xf numFmtId="43" fontId="58" fillId="35" borderId="11" xfId="49" applyFont="1" applyFill="1" applyBorder="1" applyAlignment="1">
      <alignment wrapText="1"/>
    </xf>
    <xf numFmtId="43" fontId="58" fillId="35" borderId="10" xfId="49" applyFont="1" applyFill="1" applyBorder="1" applyAlignment="1">
      <alignment wrapText="1"/>
    </xf>
    <xf numFmtId="43" fontId="39" fillId="35" borderId="11" xfId="49" applyFont="1" applyFill="1" applyBorder="1" applyAlignment="1">
      <alignment wrapText="1"/>
    </xf>
    <xf numFmtId="43" fontId="39" fillId="35" borderId="10" xfId="49" applyFont="1" applyFill="1" applyBorder="1" applyAlignment="1">
      <alignment wrapText="1"/>
    </xf>
    <xf numFmtId="43" fontId="58" fillId="35" borderId="13" xfId="49" applyFont="1" applyFill="1" applyBorder="1" applyAlignment="1">
      <alignment wrapText="1"/>
    </xf>
    <xf numFmtId="4" fontId="36" fillId="6" borderId="10" xfId="0" applyNumberFormat="1" applyFont="1" applyFill="1" applyBorder="1" applyAlignment="1">
      <alignment horizontal="right" vertical="center"/>
    </xf>
    <xf numFmtId="2" fontId="36" fillId="6" borderId="10" xfId="0" applyNumberFormat="1" applyFont="1" applyFill="1" applyBorder="1" applyAlignment="1">
      <alignment horizontal="right" vertical="center"/>
    </xf>
    <xf numFmtId="4" fontId="36" fillId="6" borderId="13" xfId="0" applyNumberFormat="1" applyFont="1" applyFill="1" applyBorder="1" applyAlignment="1">
      <alignment horizontal="right" vertical="center"/>
    </xf>
    <xf numFmtId="4" fontId="36" fillId="6" borderId="11" xfId="0" applyNumberFormat="1" applyFont="1" applyFill="1" applyBorder="1" applyAlignment="1">
      <alignment horizontal="right" vertical="center"/>
    </xf>
    <xf numFmtId="43" fontId="36" fillId="6" borderId="10" xfId="0" applyNumberFormat="1" applyFont="1" applyFill="1" applyBorder="1" applyAlignment="1">
      <alignment horizontal="right" vertical="center"/>
    </xf>
    <xf numFmtId="4" fontId="36" fillId="6" borderId="11" xfId="0" applyNumberFormat="1" applyFont="1" applyFill="1" applyBorder="1" applyAlignment="1">
      <alignment horizontal="right" wrapText="1"/>
    </xf>
    <xf numFmtId="4" fontId="36" fillId="6" borderId="10" xfId="0" applyNumberFormat="1" applyFont="1" applyFill="1" applyBorder="1" applyAlignment="1">
      <alignment horizontal="right" wrapText="1"/>
    </xf>
    <xf numFmtId="43" fontId="36" fillId="6" borderId="10" xfId="49" applyFont="1" applyFill="1" applyBorder="1" applyAlignment="1">
      <alignment horizontal="right" vertical="center"/>
    </xf>
    <xf numFmtId="0" fontId="0" fillId="36" borderId="10" xfId="0" applyFont="1" applyFill="1" applyBorder="1" applyAlignment="1">
      <alignment/>
    </xf>
    <xf numFmtId="14" fontId="36" fillId="35" borderId="10" xfId="0" applyNumberFormat="1" applyFont="1" applyFill="1" applyBorder="1" applyAlignment="1">
      <alignment horizontal="center"/>
    </xf>
    <xf numFmtId="0" fontId="36" fillId="35" borderId="10" xfId="0" applyFont="1" applyFill="1" applyBorder="1" applyAlignment="1">
      <alignment horizontal="center"/>
    </xf>
    <xf numFmtId="14" fontId="36" fillId="35" borderId="0" xfId="0" applyNumberFormat="1" applyFont="1" applyFill="1" applyAlignment="1">
      <alignment horizontal="center"/>
    </xf>
    <xf numFmtId="0" fontId="10" fillId="35" borderId="0" xfId="0" applyFont="1" applyFill="1" applyAlignment="1">
      <alignment horizontal="center" vertical="center" wrapText="1"/>
    </xf>
    <xf numFmtId="0" fontId="16" fillId="35" borderId="0" xfId="0" applyFont="1" applyFill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 horizontal="center" vertical="center"/>
    </xf>
    <xf numFmtId="0" fontId="6" fillId="35" borderId="0" xfId="0" applyFont="1" applyFill="1" applyAlignment="1">
      <alignment vertical="center" wrapText="1"/>
    </xf>
    <xf numFmtId="0" fontId="6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13" fillId="35" borderId="0" xfId="0" applyFont="1" applyFill="1" applyAlignment="1">
      <alignment horizontal="center" vertical="center"/>
    </xf>
    <xf numFmtId="0" fontId="1" fillId="35" borderId="0" xfId="0" applyFont="1" applyFill="1" applyAlignment="1">
      <alignment horizontal="left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AA155"/>
  <sheetViews>
    <sheetView tabSelected="1" zoomScale="80" zoomScaleNormal="80" zoomScalePageLayoutView="0" workbookViewId="0" topLeftCell="A126">
      <selection activeCell="H150" sqref="H150"/>
    </sheetView>
  </sheetViews>
  <sheetFormatPr defaultColWidth="11.421875" defaultRowHeight="12.75"/>
  <cols>
    <col min="1" max="1" width="5.8515625" style="1" customWidth="1"/>
    <col min="2" max="2" width="16.7109375" style="1" customWidth="1"/>
    <col min="3" max="3" width="26.00390625" style="1" customWidth="1"/>
    <col min="4" max="4" width="21.8515625" style="1" customWidth="1"/>
    <col min="5" max="5" width="25.421875" style="1" customWidth="1"/>
    <col min="6" max="6" width="15.00390625" style="1" customWidth="1"/>
    <col min="7" max="7" width="12.140625" style="1" customWidth="1"/>
    <col min="8" max="8" width="15.28125" style="1" customWidth="1"/>
    <col min="9" max="9" width="17.00390625" style="1" customWidth="1"/>
    <col min="10" max="10" width="14.28125" style="1" customWidth="1"/>
    <col min="11" max="11" width="13.00390625" style="1" customWidth="1"/>
    <col min="12" max="12" width="11.57421875" style="1" customWidth="1"/>
    <col min="13" max="13" width="12.57421875" style="1" customWidth="1"/>
    <col min="14" max="14" width="12.28125" style="1" customWidth="1"/>
    <col min="15" max="15" width="12.8515625" style="1" customWidth="1"/>
    <col min="16" max="16" width="16.57421875" style="1" customWidth="1"/>
    <col min="17" max="17" width="12.140625" style="1" customWidth="1"/>
    <col min="18" max="18" width="14.57421875" style="1" customWidth="1"/>
    <col min="19" max="19" width="14.8515625" style="1" customWidth="1"/>
    <col min="20" max="20" width="15.28125" style="1" customWidth="1"/>
    <col min="21" max="16384" width="11.421875" style="1" customWidth="1"/>
  </cols>
  <sheetData>
    <row r="1" spans="1:20" s="8" customFormat="1" ht="12.75">
      <c r="A1" s="99"/>
      <c r="B1" s="99"/>
      <c r="C1" s="99"/>
      <c r="D1" s="99"/>
      <c r="E1" s="99"/>
      <c r="F1" s="100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1:20" s="8" customFormat="1" ht="29.25" customHeight="1">
      <c r="A2" s="101" t="s">
        <v>28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/>
      <c r="R2" s="102"/>
      <c r="S2" s="103"/>
      <c r="T2" s="103"/>
    </row>
    <row r="3" spans="1:20" s="8" customFormat="1" ht="27" customHeight="1">
      <c r="A3" s="104" t="s">
        <v>29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5"/>
      <c r="R3" s="105"/>
      <c r="S3" s="105"/>
      <c r="T3" s="105"/>
    </row>
    <row r="4" spans="1:20" s="8" customFormat="1" ht="25.5" customHeight="1">
      <c r="A4" s="104" t="s">
        <v>27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6"/>
      <c r="R4" s="106"/>
      <c r="S4" s="106"/>
      <c r="T4" s="106"/>
    </row>
    <row r="5" spans="1:27" s="8" customFormat="1" ht="27.75" customHeight="1">
      <c r="A5" s="107" t="s">
        <v>385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8"/>
      <c r="R5" s="108"/>
      <c r="S5" s="108"/>
      <c r="T5" s="108"/>
      <c r="U5" s="9"/>
      <c r="V5" s="9"/>
      <c r="W5" s="9"/>
      <c r="X5" s="9"/>
      <c r="Y5" s="9"/>
      <c r="Z5" s="9"/>
      <c r="AA5" s="9"/>
    </row>
    <row r="6" spans="1:27" s="8" customFormat="1" ht="12.75">
      <c r="A6" s="100"/>
      <c r="B6" s="100"/>
      <c r="C6" s="100"/>
      <c r="D6" s="100"/>
      <c r="E6" s="100"/>
      <c r="F6" s="99"/>
      <c r="G6" s="100"/>
      <c r="H6" s="100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7"/>
      <c r="V6" s="7"/>
      <c r="W6" s="7"/>
      <c r="X6" s="7"/>
      <c r="Y6" s="7"/>
      <c r="Z6" s="7"/>
      <c r="AA6" s="7"/>
    </row>
    <row r="7" spans="1:20" ht="37.5" customHeight="1">
      <c r="A7" s="79" t="s">
        <v>23</v>
      </c>
      <c r="B7" s="96" t="s">
        <v>13</v>
      </c>
      <c r="C7" s="96" t="s">
        <v>24</v>
      </c>
      <c r="D7" s="96" t="s">
        <v>21</v>
      </c>
      <c r="E7" s="96" t="s">
        <v>25</v>
      </c>
      <c r="F7" s="93" t="s">
        <v>26</v>
      </c>
      <c r="G7" s="96" t="s">
        <v>16</v>
      </c>
      <c r="H7" s="89" t="s">
        <v>18</v>
      </c>
      <c r="I7" s="90"/>
      <c r="J7" s="86" t="s">
        <v>14</v>
      </c>
      <c r="K7" s="77" t="s">
        <v>8</v>
      </c>
      <c r="L7" s="78"/>
      <c r="M7" s="79" t="s">
        <v>9</v>
      </c>
      <c r="N7" s="82" t="s">
        <v>12</v>
      </c>
      <c r="O7" s="83"/>
      <c r="P7" s="79" t="s">
        <v>10</v>
      </c>
      <c r="Q7" s="77" t="s">
        <v>2</v>
      </c>
      <c r="R7" s="78"/>
      <c r="S7" s="79" t="s">
        <v>1</v>
      </c>
      <c r="T7" s="79" t="s">
        <v>15</v>
      </c>
    </row>
    <row r="8" spans="1:20" ht="42" customHeight="1">
      <c r="A8" s="80"/>
      <c r="B8" s="97"/>
      <c r="C8" s="97"/>
      <c r="D8" s="97"/>
      <c r="E8" s="97"/>
      <c r="F8" s="94"/>
      <c r="G8" s="97"/>
      <c r="H8" s="91"/>
      <c r="I8" s="92"/>
      <c r="J8" s="87"/>
      <c r="K8" s="77" t="s">
        <v>11</v>
      </c>
      <c r="L8" s="78"/>
      <c r="M8" s="80"/>
      <c r="N8" s="84"/>
      <c r="O8" s="85"/>
      <c r="P8" s="80"/>
      <c r="Q8" s="79" t="s">
        <v>0</v>
      </c>
      <c r="R8" s="79" t="s">
        <v>3</v>
      </c>
      <c r="S8" s="80"/>
      <c r="T8" s="80"/>
    </row>
    <row r="9" spans="1:20" ht="51.75" customHeight="1">
      <c r="A9" s="81"/>
      <c r="B9" s="98"/>
      <c r="C9" s="98"/>
      <c r="D9" s="98"/>
      <c r="E9" s="98"/>
      <c r="F9" s="95"/>
      <c r="G9" s="98"/>
      <c r="H9" s="2" t="s">
        <v>19</v>
      </c>
      <c r="I9" s="2" t="s">
        <v>20</v>
      </c>
      <c r="J9" s="88"/>
      <c r="K9" s="11" t="s">
        <v>4</v>
      </c>
      <c r="L9" s="11" t="s">
        <v>5</v>
      </c>
      <c r="M9" s="81"/>
      <c r="N9" s="11" t="s">
        <v>6</v>
      </c>
      <c r="O9" s="11" t="s">
        <v>7</v>
      </c>
      <c r="P9" s="81"/>
      <c r="Q9" s="81"/>
      <c r="R9" s="81"/>
      <c r="S9" s="81"/>
      <c r="T9" s="81"/>
    </row>
    <row r="10" spans="1:20" s="21" customFormat="1" ht="15">
      <c r="A10" s="13">
        <v>1</v>
      </c>
      <c r="B10" s="15" t="s">
        <v>30</v>
      </c>
      <c r="C10" s="16" t="s">
        <v>31</v>
      </c>
      <c r="D10" s="17" t="s">
        <v>32</v>
      </c>
      <c r="E10" s="17" t="s">
        <v>33</v>
      </c>
      <c r="F10" s="18" t="s">
        <v>379</v>
      </c>
      <c r="G10" s="37" t="s">
        <v>17</v>
      </c>
      <c r="H10" s="38">
        <v>44109</v>
      </c>
      <c r="I10" s="38">
        <v>44474</v>
      </c>
      <c r="J10" s="58">
        <v>10000</v>
      </c>
      <c r="K10" s="63">
        <f aca="true" t="shared" si="0" ref="K10:K65">J10*2.87%</f>
        <v>287</v>
      </c>
      <c r="L10" s="63">
        <f aca="true" t="shared" si="1" ref="L10:L65">J10*7.1%</f>
        <v>709.9999999999999</v>
      </c>
      <c r="M10" s="64">
        <f aca="true" t="shared" si="2" ref="M10:M65">J10*1.2%</f>
        <v>120</v>
      </c>
      <c r="N10" s="67">
        <f aca="true" t="shared" si="3" ref="N10:N65">J10*3.04%</f>
        <v>304</v>
      </c>
      <c r="O10" s="63">
        <f aca="true" t="shared" si="4" ref="O10:O65">J10*7.09%</f>
        <v>709</v>
      </c>
      <c r="P10" s="68">
        <v>0</v>
      </c>
      <c r="Q10" s="3">
        <f>SUM(K10:P10)</f>
        <v>2130</v>
      </c>
      <c r="R10" s="68">
        <v>0</v>
      </c>
      <c r="S10" s="63">
        <f>+L10+O10+M10</f>
        <v>1539</v>
      </c>
      <c r="T10" s="70">
        <v>8058.86</v>
      </c>
    </row>
    <row r="11" spans="1:20" s="21" customFormat="1" ht="15">
      <c r="A11" s="13">
        <v>2</v>
      </c>
      <c r="B11" s="23" t="s">
        <v>34</v>
      </c>
      <c r="C11" s="24" t="s">
        <v>35</v>
      </c>
      <c r="D11" s="22" t="s">
        <v>36</v>
      </c>
      <c r="E11" s="22" t="s">
        <v>37</v>
      </c>
      <c r="F11" s="18" t="s">
        <v>380</v>
      </c>
      <c r="G11" s="37" t="s">
        <v>17</v>
      </c>
      <c r="H11" s="38">
        <v>44136</v>
      </c>
      <c r="I11" s="38">
        <v>44501</v>
      </c>
      <c r="J11" s="59">
        <v>10000</v>
      </c>
      <c r="K11" s="63">
        <f t="shared" si="0"/>
        <v>287</v>
      </c>
      <c r="L11" s="63">
        <f t="shared" si="1"/>
        <v>709.9999999999999</v>
      </c>
      <c r="M11" s="64">
        <f t="shared" si="2"/>
        <v>120</v>
      </c>
      <c r="N11" s="67">
        <f t="shared" si="3"/>
        <v>304</v>
      </c>
      <c r="O11" s="63">
        <f t="shared" si="4"/>
        <v>709</v>
      </c>
      <c r="P11" s="69">
        <v>0</v>
      </c>
      <c r="Q11" s="3">
        <f aca="true" t="shared" si="5" ref="Q11:Q66">SUM(K11:P11)</f>
        <v>2130</v>
      </c>
      <c r="R11" s="68">
        <v>0</v>
      </c>
      <c r="S11" s="63">
        <f aca="true" t="shared" si="6" ref="S11:S66">+L11+O11+M11</f>
        <v>1539</v>
      </c>
      <c r="T11" s="70">
        <f aca="true" t="shared" si="7" ref="T11:T66">J11-K11-N11-R11-P11</f>
        <v>9409</v>
      </c>
    </row>
    <row r="12" spans="1:20" s="21" customFormat="1" ht="15">
      <c r="A12" s="13">
        <v>3</v>
      </c>
      <c r="B12" s="23" t="s">
        <v>38</v>
      </c>
      <c r="C12" s="24" t="s">
        <v>39</v>
      </c>
      <c r="D12" s="22" t="s">
        <v>40</v>
      </c>
      <c r="E12" s="22" t="s">
        <v>41</v>
      </c>
      <c r="F12" s="18" t="s">
        <v>380</v>
      </c>
      <c r="G12" s="37" t="s">
        <v>17</v>
      </c>
      <c r="H12" s="39">
        <v>43952</v>
      </c>
      <c r="I12" s="39">
        <v>44228</v>
      </c>
      <c r="J12" s="59">
        <v>10000</v>
      </c>
      <c r="K12" s="63">
        <f t="shared" si="0"/>
        <v>287</v>
      </c>
      <c r="L12" s="63">
        <f t="shared" si="1"/>
        <v>709.9999999999999</v>
      </c>
      <c r="M12" s="64">
        <f t="shared" si="2"/>
        <v>120</v>
      </c>
      <c r="N12" s="67">
        <f t="shared" si="3"/>
        <v>304</v>
      </c>
      <c r="O12" s="63">
        <f t="shared" si="4"/>
        <v>709</v>
      </c>
      <c r="P12" s="69">
        <v>0</v>
      </c>
      <c r="Q12" s="3">
        <f t="shared" si="5"/>
        <v>2130</v>
      </c>
      <c r="R12" s="68">
        <v>0</v>
      </c>
      <c r="S12" s="63">
        <f t="shared" si="6"/>
        <v>1539</v>
      </c>
      <c r="T12" s="70">
        <f t="shared" si="7"/>
        <v>9409</v>
      </c>
    </row>
    <row r="13" spans="1:20" s="21" customFormat="1" ht="15">
      <c r="A13" s="13">
        <v>4</v>
      </c>
      <c r="B13" s="26" t="s">
        <v>42</v>
      </c>
      <c r="C13" s="27" t="s">
        <v>43</v>
      </c>
      <c r="D13" s="22" t="s">
        <v>44</v>
      </c>
      <c r="E13" s="22" t="s">
        <v>33</v>
      </c>
      <c r="F13" s="18" t="s">
        <v>379</v>
      </c>
      <c r="G13" s="37" t="s">
        <v>17</v>
      </c>
      <c r="H13" s="40">
        <v>44168</v>
      </c>
      <c r="I13" s="40">
        <v>44533</v>
      </c>
      <c r="J13" s="59">
        <v>14000</v>
      </c>
      <c r="K13" s="63">
        <f t="shared" si="0"/>
        <v>401.8</v>
      </c>
      <c r="L13" s="63">
        <f t="shared" si="1"/>
        <v>993.9999999999999</v>
      </c>
      <c r="M13" s="64">
        <f t="shared" si="2"/>
        <v>168</v>
      </c>
      <c r="N13" s="67">
        <f t="shared" si="3"/>
        <v>425.6</v>
      </c>
      <c r="O13" s="63">
        <f t="shared" si="4"/>
        <v>992.6</v>
      </c>
      <c r="P13" s="69">
        <v>0</v>
      </c>
      <c r="Q13" s="3">
        <f t="shared" si="5"/>
        <v>2982</v>
      </c>
      <c r="R13" s="68">
        <v>0</v>
      </c>
      <c r="S13" s="63">
        <f t="shared" si="6"/>
        <v>2154.6</v>
      </c>
      <c r="T13" s="70">
        <f t="shared" si="7"/>
        <v>13172.6</v>
      </c>
    </row>
    <row r="14" spans="1:20" s="21" customFormat="1" ht="15">
      <c r="A14" s="13">
        <v>5</v>
      </c>
      <c r="B14" s="26" t="s">
        <v>45</v>
      </c>
      <c r="C14" s="27" t="s">
        <v>46</v>
      </c>
      <c r="D14" s="22" t="s">
        <v>47</v>
      </c>
      <c r="E14" s="22" t="s">
        <v>48</v>
      </c>
      <c r="F14" s="18" t="s">
        <v>380</v>
      </c>
      <c r="G14" s="37" t="s">
        <v>17</v>
      </c>
      <c r="H14" s="72">
        <v>44540</v>
      </c>
      <c r="I14" s="74">
        <v>44905</v>
      </c>
      <c r="J14" s="59">
        <v>10000</v>
      </c>
      <c r="K14" s="63">
        <f t="shared" si="0"/>
        <v>287</v>
      </c>
      <c r="L14" s="63">
        <f t="shared" si="1"/>
        <v>709.9999999999999</v>
      </c>
      <c r="M14" s="64">
        <f t="shared" si="2"/>
        <v>120</v>
      </c>
      <c r="N14" s="67">
        <f t="shared" si="3"/>
        <v>304</v>
      </c>
      <c r="O14" s="63">
        <f t="shared" si="4"/>
        <v>709</v>
      </c>
      <c r="P14" s="69">
        <v>0</v>
      </c>
      <c r="Q14" s="3">
        <f t="shared" si="5"/>
        <v>2130</v>
      </c>
      <c r="R14" s="68">
        <v>0</v>
      </c>
      <c r="S14" s="63">
        <f t="shared" si="6"/>
        <v>1539</v>
      </c>
      <c r="T14" s="70">
        <f t="shared" si="7"/>
        <v>9409</v>
      </c>
    </row>
    <row r="15" spans="1:20" s="21" customFormat="1" ht="15">
      <c r="A15" s="13">
        <v>6</v>
      </c>
      <c r="B15" s="23" t="s">
        <v>49</v>
      </c>
      <c r="C15" s="24" t="s">
        <v>50</v>
      </c>
      <c r="D15" s="22" t="s">
        <v>36</v>
      </c>
      <c r="E15" s="22" t="s">
        <v>37</v>
      </c>
      <c r="F15" s="18" t="s">
        <v>380</v>
      </c>
      <c r="G15" s="37" t="s">
        <v>17</v>
      </c>
      <c r="H15" s="40">
        <v>44168</v>
      </c>
      <c r="I15" s="40">
        <v>44533</v>
      </c>
      <c r="J15" s="59">
        <v>10000</v>
      </c>
      <c r="K15" s="63">
        <f t="shared" si="0"/>
        <v>287</v>
      </c>
      <c r="L15" s="63">
        <f t="shared" si="1"/>
        <v>709.9999999999999</v>
      </c>
      <c r="M15" s="64">
        <f t="shared" si="2"/>
        <v>120</v>
      </c>
      <c r="N15" s="67">
        <f t="shared" si="3"/>
        <v>304</v>
      </c>
      <c r="O15" s="63">
        <f t="shared" si="4"/>
        <v>709</v>
      </c>
      <c r="P15" s="69">
        <v>0</v>
      </c>
      <c r="Q15" s="3">
        <f t="shared" si="5"/>
        <v>2130</v>
      </c>
      <c r="R15" s="68">
        <v>0</v>
      </c>
      <c r="S15" s="63">
        <f t="shared" si="6"/>
        <v>1539</v>
      </c>
      <c r="T15" s="70">
        <f t="shared" si="7"/>
        <v>9409</v>
      </c>
    </row>
    <row r="16" spans="1:20" s="21" customFormat="1" ht="15">
      <c r="A16" s="13">
        <v>7</v>
      </c>
      <c r="B16" s="23" t="s">
        <v>51</v>
      </c>
      <c r="C16" s="24" t="s">
        <v>52</v>
      </c>
      <c r="D16" s="22" t="s">
        <v>40</v>
      </c>
      <c r="E16" s="22" t="s">
        <v>41</v>
      </c>
      <c r="F16" s="18" t="s">
        <v>380</v>
      </c>
      <c r="G16" s="37" t="s">
        <v>17</v>
      </c>
      <c r="H16" s="42">
        <v>44163</v>
      </c>
      <c r="I16" s="42">
        <v>44528</v>
      </c>
      <c r="J16" s="59">
        <v>10000</v>
      </c>
      <c r="K16" s="63">
        <f t="shared" si="0"/>
        <v>287</v>
      </c>
      <c r="L16" s="63">
        <f t="shared" si="1"/>
        <v>709.9999999999999</v>
      </c>
      <c r="M16" s="64">
        <f t="shared" si="2"/>
        <v>120</v>
      </c>
      <c r="N16" s="67">
        <f t="shared" si="3"/>
        <v>304</v>
      </c>
      <c r="O16" s="63">
        <f t="shared" si="4"/>
        <v>709</v>
      </c>
      <c r="P16" s="69">
        <v>0</v>
      </c>
      <c r="Q16" s="3">
        <f t="shared" si="5"/>
        <v>2130</v>
      </c>
      <c r="R16" s="68">
        <v>0</v>
      </c>
      <c r="S16" s="63">
        <f t="shared" si="6"/>
        <v>1539</v>
      </c>
      <c r="T16" s="70">
        <f t="shared" si="7"/>
        <v>9409</v>
      </c>
    </row>
    <row r="17" spans="1:20" s="21" customFormat="1" ht="15">
      <c r="A17" s="13">
        <v>8</v>
      </c>
      <c r="B17" s="23" t="s">
        <v>53</v>
      </c>
      <c r="C17" s="24" t="s">
        <v>54</v>
      </c>
      <c r="D17" s="22" t="s">
        <v>40</v>
      </c>
      <c r="E17" s="22" t="s">
        <v>41</v>
      </c>
      <c r="F17" s="18" t="s">
        <v>380</v>
      </c>
      <c r="G17" s="37" t="s">
        <v>17</v>
      </c>
      <c r="H17" s="43">
        <v>44100</v>
      </c>
      <c r="I17" s="44">
        <v>44465</v>
      </c>
      <c r="J17" s="59">
        <v>10000</v>
      </c>
      <c r="K17" s="63">
        <f t="shared" si="0"/>
        <v>287</v>
      </c>
      <c r="L17" s="63">
        <f t="shared" si="1"/>
        <v>709.9999999999999</v>
      </c>
      <c r="M17" s="64">
        <f t="shared" si="2"/>
        <v>120</v>
      </c>
      <c r="N17" s="67">
        <f t="shared" si="3"/>
        <v>304</v>
      </c>
      <c r="O17" s="63">
        <f t="shared" si="4"/>
        <v>709</v>
      </c>
      <c r="P17" s="69">
        <v>0</v>
      </c>
      <c r="Q17" s="3">
        <f t="shared" si="5"/>
        <v>2130</v>
      </c>
      <c r="R17" s="68">
        <v>0</v>
      </c>
      <c r="S17" s="63">
        <f t="shared" si="6"/>
        <v>1539</v>
      </c>
      <c r="T17" s="70">
        <f t="shared" si="7"/>
        <v>9409</v>
      </c>
    </row>
    <row r="18" spans="1:20" s="21" customFormat="1" ht="15">
      <c r="A18" s="13">
        <v>9</v>
      </c>
      <c r="B18" s="23" t="s">
        <v>55</v>
      </c>
      <c r="C18" s="24" t="s">
        <v>56</v>
      </c>
      <c r="D18" s="22" t="s">
        <v>40</v>
      </c>
      <c r="E18" s="22" t="s">
        <v>41</v>
      </c>
      <c r="F18" s="18" t="s">
        <v>380</v>
      </c>
      <c r="G18" s="37" t="s">
        <v>17</v>
      </c>
      <c r="H18" s="40">
        <v>44078</v>
      </c>
      <c r="I18" s="40">
        <v>44443</v>
      </c>
      <c r="J18" s="59">
        <v>10000</v>
      </c>
      <c r="K18" s="63">
        <f t="shared" si="0"/>
        <v>287</v>
      </c>
      <c r="L18" s="63">
        <f t="shared" si="1"/>
        <v>709.9999999999999</v>
      </c>
      <c r="M18" s="64">
        <f t="shared" si="2"/>
        <v>120</v>
      </c>
      <c r="N18" s="67">
        <f t="shared" si="3"/>
        <v>304</v>
      </c>
      <c r="O18" s="63">
        <f t="shared" si="4"/>
        <v>709</v>
      </c>
      <c r="P18" s="69">
        <v>0</v>
      </c>
      <c r="Q18" s="3">
        <f t="shared" si="5"/>
        <v>2130</v>
      </c>
      <c r="R18" s="68">
        <v>0</v>
      </c>
      <c r="S18" s="63">
        <f t="shared" si="6"/>
        <v>1539</v>
      </c>
      <c r="T18" s="70">
        <f t="shared" si="7"/>
        <v>9409</v>
      </c>
    </row>
    <row r="19" spans="1:20" s="21" customFormat="1" ht="15">
      <c r="A19" s="13">
        <v>10</v>
      </c>
      <c r="B19" s="23" t="s">
        <v>57</v>
      </c>
      <c r="C19" s="24" t="s">
        <v>58</v>
      </c>
      <c r="D19" s="30" t="s">
        <v>59</v>
      </c>
      <c r="E19" s="30" t="s">
        <v>60</v>
      </c>
      <c r="F19" s="18" t="s">
        <v>379</v>
      </c>
      <c r="G19" s="37" t="s">
        <v>17</v>
      </c>
      <c r="H19" s="45">
        <v>44287</v>
      </c>
      <c r="I19" s="46">
        <v>44652</v>
      </c>
      <c r="J19" s="59">
        <v>10000</v>
      </c>
      <c r="K19" s="63">
        <f t="shared" si="0"/>
        <v>287</v>
      </c>
      <c r="L19" s="63">
        <f t="shared" si="1"/>
        <v>709.9999999999999</v>
      </c>
      <c r="M19" s="64">
        <f t="shared" si="2"/>
        <v>120</v>
      </c>
      <c r="N19" s="67">
        <f t="shared" si="3"/>
        <v>304</v>
      </c>
      <c r="O19" s="63">
        <f t="shared" si="4"/>
        <v>709</v>
      </c>
      <c r="P19" s="69">
        <v>0</v>
      </c>
      <c r="Q19" s="3">
        <f t="shared" si="5"/>
        <v>2130</v>
      </c>
      <c r="R19" s="68">
        <v>0</v>
      </c>
      <c r="S19" s="63">
        <f t="shared" si="6"/>
        <v>1539</v>
      </c>
      <c r="T19" s="70">
        <f t="shared" si="7"/>
        <v>9409</v>
      </c>
    </row>
    <row r="20" spans="1:20" s="21" customFormat="1" ht="15">
      <c r="A20" s="13">
        <v>11</v>
      </c>
      <c r="B20" s="26" t="s">
        <v>63</v>
      </c>
      <c r="C20" s="24" t="s">
        <v>64</v>
      </c>
      <c r="D20" s="22" t="s">
        <v>65</v>
      </c>
      <c r="E20" s="22" t="s">
        <v>66</v>
      </c>
      <c r="F20" s="18" t="s">
        <v>381</v>
      </c>
      <c r="G20" s="37" t="s">
        <v>17</v>
      </c>
      <c r="H20" s="40">
        <v>44256</v>
      </c>
      <c r="I20" s="40">
        <v>44256</v>
      </c>
      <c r="J20" s="59">
        <v>15000</v>
      </c>
      <c r="K20" s="63">
        <f t="shared" si="0"/>
        <v>430.5</v>
      </c>
      <c r="L20" s="63">
        <f t="shared" si="1"/>
        <v>1065</v>
      </c>
      <c r="M20" s="64">
        <f t="shared" si="2"/>
        <v>180</v>
      </c>
      <c r="N20" s="67">
        <f t="shared" si="3"/>
        <v>456</v>
      </c>
      <c r="O20" s="63">
        <f t="shared" si="4"/>
        <v>1063.5</v>
      </c>
      <c r="P20" s="69">
        <v>0</v>
      </c>
      <c r="Q20" s="3">
        <f t="shared" si="5"/>
        <v>3195</v>
      </c>
      <c r="R20" s="68">
        <v>0</v>
      </c>
      <c r="S20" s="63">
        <f t="shared" si="6"/>
        <v>2308.5</v>
      </c>
      <c r="T20" s="70">
        <f t="shared" si="7"/>
        <v>14113.5</v>
      </c>
    </row>
    <row r="21" spans="1:20" s="21" customFormat="1" ht="15">
      <c r="A21" s="13">
        <v>12</v>
      </c>
      <c r="B21" s="23" t="s">
        <v>67</v>
      </c>
      <c r="C21" s="24" t="s">
        <v>68</v>
      </c>
      <c r="D21" s="22" t="s">
        <v>69</v>
      </c>
      <c r="E21" s="22" t="s">
        <v>70</v>
      </c>
      <c r="F21" s="18" t="s">
        <v>379</v>
      </c>
      <c r="G21" s="37" t="s">
        <v>17</v>
      </c>
      <c r="H21" s="38">
        <v>44015</v>
      </c>
      <c r="I21" s="38">
        <v>44380</v>
      </c>
      <c r="J21" s="59">
        <v>29400</v>
      </c>
      <c r="K21" s="63">
        <f t="shared" si="0"/>
        <v>843.78</v>
      </c>
      <c r="L21" s="63">
        <f t="shared" si="1"/>
        <v>2087.3999999999996</v>
      </c>
      <c r="M21" s="64">
        <f t="shared" si="2"/>
        <v>352.8</v>
      </c>
      <c r="N21" s="67">
        <f t="shared" si="3"/>
        <v>893.76</v>
      </c>
      <c r="O21" s="63">
        <f t="shared" si="4"/>
        <v>2084.46</v>
      </c>
      <c r="P21" s="69">
        <v>0</v>
      </c>
      <c r="Q21" s="3">
        <f t="shared" si="5"/>
        <v>6262.2</v>
      </c>
      <c r="R21" s="68">
        <v>0</v>
      </c>
      <c r="S21" s="63">
        <f t="shared" si="6"/>
        <v>4524.66</v>
      </c>
      <c r="T21" s="70">
        <f t="shared" si="7"/>
        <v>27662.460000000003</v>
      </c>
    </row>
    <row r="22" spans="1:20" s="21" customFormat="1" ht="15">
      <c r="A22" s="13">
        <v>13</v>
      </c>
      <c r="B22" s="23" t="s">
        <v>71</v>
      </c>
      <c r="C22" s="24" t="s">
        <v>72</v>
      </c>
      <c r="D22" s="22" t="s">
        <v>65</v>
      </c>
      <c r="E22" s="22" t="s">
        <v>73</v>
      </c>
      <c r="F22" s="18" t="s">
        <v>379</v>
      </c>
      <c r="G22" s="37" t="s">
        <v>17</v>
      </c>
      <c r="H22" s="40">
        <v>44198</v>
      </c>
      <c r="I22" s="40">
        <v>44563</v>
      </c>
      <c r="J22" s="59">
        <v>14300</v>
      </c>
      <c r="K22" s="63">
        <f t="shared" si="0"/>
        <v>410.41</v>
      </c>
      <c r="L22" s="63">
        <f t="shared" si="1"/>
        <v>1015.3</v>
      </c>
      <c r="M22" s="64">
        <f t="shared" si="2"/>
        <v>171.6</v>
      </c>
      <c r="N22" s="67">
        <f t="shared" si="3"/>
        <v>434.72</v>
      </c>
      <c r="O22" s="63">
        <f t="shared" si="4"/>
        <v>1013.8700000000001</v>
      </c>
      <c r="P22" s="69">
        <v>0</v>
      </c>
      <c r="Q22" s="3">
        <f t="shared" si="5"/>
        <v>3045.9</v>
      </c>
      <c r="R22" s="68">
        <v>0</v>
      </c>
      <c r="S22" s="63">
        <f t="shared" si="6"/>
        <v>2200.77</v>
      </c>
      <c r="T22" s="70">
        <f t="shared" si="7"/>
        <v>13454.87</v>
      </c>
    </row>
    <row r="23" spans="1:20" s="21" customFormat="1" ht="15">
      <c r="A23" s="13">
        <v>14</v>
      </c>
      <c r="B23" s="23" t="s">
        <v>76</v>
      </c>
      <c r="C23" s="24" t="s">
        <v>77</v>
      </c>
      <c r="D23" s="31" t="s">
        <v>78</v>
      </c>
      <c r="E23" s="31" t="s">
        <v>79</v>
      </c>
      <c r="F23" s="18" t="s">
        <v>382</v>
      </c>
      <c r="G23" s="37" t="s">
        <v>17</v>
      </c>
      <c r="H23" s="38">
        <v>44079</v>
      </c>
      <c r="I23" s="38">
        <v>44444</v>
      </c>
      <c r="J23" s="59">
        <v>31500</v>
      </c>
      <c r="K23" s="63">
        <f t="shared" si="0"/>
        <v>904.05</v>
      </c>
      <c r="L23" s="63">
        <f t="shared" si="1"/>
        <v>2236.5</v>
      </c>
      <c r="M23" s="64">
        <f t="shared" si="2"/>
        <v>378</v>
      </c>
      <c r="N23" s="67">
        <f t="shared" si="3"/>
        <v>957.6</v>
      </c>
      <c r="O23" s="63">
        <f t="shared" si="4"/>
        <v>2233.3500000000004</v>
      </c>
      <c r="P23" s="68">
        <v>0</v>
      </c>
      <c r="Q23" s="3">
        <f t="shared" si="5"/>
        <v>6709.500000000001</v>
      </c>
      <c r="R23" s="68">
        <v>0</v>
      </c>
      <c r="S23" s="63">
        <f t="shared" si="6"/>
        <v>4847.85</v>
      </c>
      <c r="T23" s="70">
        <f t="shared" si="7"/>
        <v>29638.350000000002</v>
      </c>
    </row>
    <row r="24" spans="1:20" s="21" customFormat="1" ht="15">
      <c r="A24" s="13">
        <v>15</v>
      </c>
      <c r="B24" s="32" t="s">
        <v>80</v>
      </c>
      <c r="C24" s="33" t="s">
        <v>81</v>
      </c>
      <c r="D24" s="14" t="s">
        <v>44</v>
      </c>
      <c r="E24" s="14" t="s">
        <v>33</v>
      </c>
      <c r="F24" s="18" t="s">
        <v>379</v>
      </c>
      <c r="G24" s="37" t="s">
        <v>17</v>
      </c>
      <c r="H24" s="72">
        <v>44348</v>
      </c>
      <c r="I24" s="73" t="s">
        <v>384</v>
      </c>
      <c r="J24" s="60">
        <v>14000</v>
      </c>
      <c r="K24" s="63">
        <f t="shared" si="0"/>
        <v>401.8</v>
      </c>
      <c r="L24" s="63">
        <f t="shared" si="1"/>
        <v>993.9999999999999</v>
      </c>
      <c r="M24" s="64">
        <f t="shared" si="2"/>
        <v>168</v>
      </c>
      <c r="N24" s="67">
        <f t="shared" si="3"/>
        <v>425.6</v>
      </c>
      <c r="O24" s="63">
        <f t="shared" si="4"/>
        <v>992.6</v>
      </c>
      <c r="P24" s="68">
        <v>0</v>
      </c>
      <c r="Q24" s="3">
        <f t="shared" si="5"/>
        <v>2982</v>
      </c>
      <c r="R24" s="68">
        <v>0</v>
      </c>
      <c r="S24" s="63">
        <f t="shared" si="6"/>
        <v>2154.6</v>
      </c>
      <c r="T24" s="70">
        <f t="shared" si="7"/>
        <v>13172.6</v>
      </c>
    </row>
    <row r="25" spans="1:20" s="21" customFormat="1" ht="15">
      <c r="A25" s="13">
        <v>16</v>
      </c>
      <c r="B25" s="32" t="s">
        <v>82</v>
      </c>
      <c r="C25" s="33" t="s">
        <v>83</v>
      </c>
      <c r="D25" s="14" t="s">
        <v>84</v>
      </c>
      <c r="E25" s="14" t="s">
        <v>84</v>
      </c>
      <c r="F25" s="18" t="s">
        <v>380</v>
      </c>
      <c r="G25" s="37" t="s">
        <v>17</v>
      </c>
      <c r="H25" s="42">
        <v>44202</v>
      </c>
      <c r="I25" s="42">
        <v>44567</v>
      </c>
      <c r="J25" s="60">
        <v>10000</v>
      </c>
      <c r="K25" s="63">
        <f t="shared" si="0"/>
        <v>287</v>
      </c>
      <c r="L25" s="63">
        <f t="shared" si="1"/>
        <v>709.9999999999999</v>
      </c>
      <c r="M25" s="64">
        <f t="shared" si="2"/>
        <v>120</v>
      </c>
      <c r="N25" s="67">
        <f t="shared" si="3"/>
        <v>304</v>
      </c>
      <c r="O25" s="63">
        <f t="shared" si="4"/>
        <v>709</v>
      </c>
      <c r="P25" s="69">
        <v>0</v>
      </c>
      <c r="Q25" s="3">
        <f t="shared" si="5"/>
        <v>2130</v>
      </c>
      <c r="R25" s="68">
        <v>0</v>
      </c>
      <c r="S25" s="63">
        <f t="shared" si="6"/>
        <v>1539</v>
      </c>
      <c r="T25" s="70">
        <f t="shared" si="7"/>
        <v>9409</v>
      </c>
    </row>
    <row r="26" spans="1:20" s="21" customFormat="1" ht="15">
      <c r="A26" s="13">
        <v>17</v>
      </c>
      <c r="B26" s="23" t="s">
        <v>85</v>
      </c>
      <c r="C26" s="24" t="s">
        <v>86</v>
      </c>
      <c r="D26" s="22" t="s">
        <v>87</v>
      </c>
      <c r="E26" s="22" t="s">
        <v>48</v>
      </c>
      <c r="F26" s="18" t="s">
        <v>380</v>
      </c>
      <c r="G26" s="37" t="s">
        <v>17</v>
      </c>
      <c r="H26" s="40">
        <v>44289</v>
      </c>
      <c r="I26" s="40">
        <v>44654</v>
      </c>
      <c r="J26" s="59">
        <v>10000</v>
      </c>
      <c r="K26" s="63">
        <f t="shared" si="0"/>
        <v>287</v>
      </c>
      <c r="L26" s="63">
        <f t="shared" si="1"/>
        <v>709.9999999999999</v>
      </c>
      <c r="M26" s="64">
        <f t="shared" si="2"/>
        <v>120</v>
      </c>
      <c r="N26" s="67">
        <f t="shared" si="3"/>
        <v>304</v>
      </c>
      <c r="O26" s="63">
        <f t="shared" si="4"/>
        <v>709</v>
      </c>
      <c r="P26" s="69">
        <v>0</v>
      </c>
      <c r="Q26" s="3">
        <f t="shared" si="5"/>
        <v>2130</v>
      </c>
      <c r="R26" s="68">
        <v>0</v>
      </c>
      <c r="S26" s="63">
        <f t="shared" si="6"/>
        <v>1539</v>
      </c>
      <c r="T26" s="70">
        <f t="shared" si="7"/>
        <v>9409</v>
      </c>
    </row>
    <row r="27" spans="1:20" s="21" customFormat="1" ht="15">
      <c r="A27" s="13">
        <v>18</v>
      </c>
      <c r="B27" s="23" t="s">
        <v>88</v>
      </c>
      <c r="C27" s="24" t="s">
        <v>89</v>
      </c>
      <c r="D27" s="14" t="s">
        <v>84</v>
      </c>
      <c r="E27" s="14" t="s">
        <v>84</v>
      </c>
      <c r="F27" s="18" t="s">
        <v>380</v>
      </c>
      <c r="G27" s="37" t="s">
        <v>17</v>
      </c>
      <c r="H27" s="40">
        <v>44256</v>
      </c>
      <c r="I27" s="40">
        <v>44621</v>
      </c>
      <c r="J27" s="59">
        <v>10000</v>
      </c>
      <c r="K27" s="63">
        <f t="shared" si="0"/>
        <v>287</v>
      </c>
      <c r="L27" s="63">
        <f t="shared" si="1"/>
        <v>709.9999999999999</v>
      </c>
      <c r="M27" s="64">
        <f t="shared" si="2"/>
        <v>120</v>
      </c>
      <c r="N27" s="67">
        <f t="shared" si="3"/>
        <v>304</v>
      </c>
      <c r="O27" s="63">
        <f t="shared" si="4"/>
        <v>709</v>
      </c>
      <c r="P27" s="69">
        <v>0</v>
      </c>
      <c r="Q27" s="3">
        <f t="shared" si="5"/>
        <v>2130</v>
      </c>
      <c r="R27" s="68">
        <v>0</v>
      </c>
      <c r="S27" s="63">
        <f t="shared" si="6"/>
        <v>1539</v>
      </c>
      <c r="T27" s="70">
        <f t="shared" si="7"/>
        <v>9409</v>
      </c>
    </row>
    <row r="28" spans="1:20" s="21" customFormat="1" ht="15">
      <c r="A28" s="13">
        <v>19</v>
      </c>
      <c r="B28" s="23" t="s">
        <v>90</v>
      </c>
      <c r="C28" s="24" t="s">
        <v>91</v>
      </c>
      <c r="D28" s="14" t="s">
        <v>84</v>
      </c>
      <c r="E28" s="14" t="s">
        <v>84</v>
      </c>
      <c r="F28" s="18" t="s">
        <v>380</v>
      </c>
      <c r="G28" s="37" t="s">
        <v>17</v>
      </c>
      <c r="H28" s="40">
        <v>44289</v>
      </c>
      <c r="I28" s="40">
        <v>44654</v>
      </c>
      <c r="J28" s="59">
        <v>10000</v>
      </c>
      <c r="K28" s="63">
        <f t="shared" si="0"/>
        <v>287</v>
      </c>
      <c r="L28" s="63">
        <f t="shared" si="1"/>
        <v>709.9999999999999</v>
      </c>
      <c r="M28" s="64">
        <f t="shared" si="2"/>
        <v>120</v>
      </c>
      <c r="N28" s="67">
        <f t="shared" si="3"/>
        <v>304</v>
      </c>
      <c r="O28" s="63">
        <f t="shared" si="4"/>
        <v>709</v>
      </c>
      <c r="P28" s="69">
        <v>0</v>
      </c>
      <c r="Q28" s="3">
        <f t="shared" si="5"/>
        <v>2130</v>
      </c>
      <c r="R28" s="68">
        <v>0</v>
      </c>
      <c r="S28" s="63">
        <f t="shared" si="6"/>
        <v>1539</v>
      </c>
      <c r="T28" s="70">
        <f t="shared" si="7"/>
        <v>9409</v>
      </c>
    </row>
    <row r="29" spans="1:20" s="21" customFormat="1" ht="19.5" customHeight="1">
      <c r="A29" s="13">
        <v>20</v>
      </c>
      <c r="B29" s="23" t="s">
        <v>92</v>
      </c>
      <c r="C29" s="24" t="s">
        <v>93</v>
      </c>
      <c r="D29" s="22" t="s">
        <v>61</v>
      </c>
      <c r="E29" s="22" t="s">
        <v>62</v>
      </c>
      <c r="F29" s="18" t="s">
        <v>379</v>
      </c>
      <c r="G29" s="37" t="s">
        <v>17</v>
      </c>
      <c r="H29" s="40">
        <v>44084</v>
      </c>
      <c r="I29" s="40">
        <v>44449</v>
      </c>
      <c r="J29" s="59">
        <v>10000</v>
      </c>
      <c r="K29" s="63">
        <f t="shared" si="0"/>
        <v>287</v>
      </c>
      <c r="L29" s="63">
        <f t="shared" si="1"/>
        <v>709.9999999999999</v>
      </c>
      <c r="M29" s="64">
        <f t="shared" si="2"/>
        <v>120</v>
      </c>
      <c r="N29" s="67">
        <f t="shared" si="3"/>
        <v>304</v>
      </c>
      <c r="O29" s="63">
        <f t="shared" si="4"/>
        <v>709</v>
      </c>
      <c r="P29" s="69">
        <v>0</v>
      </c>
      <c r="Q29" s="3">
        <f t="shared" si="5"/>
        <v>2130</v>
      </c>
      <c r="R29" s="68">
        <v>0</v>
      </c>
      <c r="S29" s="63">
        <f t="shared" si="6"/>
        <v>1539</v>
      </c>
      <c r="T29" s="70">
        <f t="shared" si="7"/>
        <v>9409</v>
      </c>
    </row>
    <row r="30" spans="1:20" s="21" customFormat="1" ht="18" customHeight="1">
      <c r="A30" s="13">
        <v>21</v>
      </c>
      <c r="B30" s="23" t="s">
        <v>94</v>
      </c>
      <c r="C30" s="24" t="s">
        <v>95</v>
      </c>
      <c r="D30" s="22" t="s">
        <v>96</v>
      </c>
      <c r="E30" s="22" t="s">
        <v>97</v>
      </c>
      <c r="F30" s="18" t="s">
        <v>379</v>
      </c>
      <c r="G30" s="37" t="s">
        <v>17</v>
      </c>
      <c r="H30" s="40">
        <v>44231</v>
      </c>
      <c r="I30" s="40">
        <v>44596</v>
      </c>
      <c r="J30" s="59">
        <v>13200</v>
      </c>
      <c r="K30" s="63">
        <f t="shared" si="0"/>
        <v>378.84</v>
      </c>
      <c r="L30" s="63">
        <f t="shared" si="1"/>
        <v>937.1999999999999</v>
      </c>
      <c r="M30" s="64">
        <f t="shared" si="2"/>
        <v>158.4</v>
      </c>
      <c r="N30" s="67">
        <f t="shared" si="3"/>
        <v>401.28</v>
      </c>
      <c r="O30" s="63">
        <f t="shared" si="4"/>
        <v>935.8800000000001</v>
      </c>
      <c r="P30" s="69">
        <v>0</v>
      </c>
      <c r="Q30" s="3">
        <f t="shared" si="5"/>
        <v>2811.6000000000004</v>
      </c>
      <c r="R30" s="68">
        <v>0</v>
      </c>
      <c r="S30" s="63">
        <f t="shared" si="6"/>
        <v>2031.48</v>
      </c>
      <c r="T30" s="70">
        <f t="shared" si="7"/>
        <v>12419.88</v>
      </c>
    </row>
    <row r="31" spans="1:20" s="21" customFormat="1" ht="18" customHeight="1">
      <c r="A31" s="13">
        <v>22</v>
      </c>
      <c r="B31" s="23" t="s">
        <v>98</v>
      </c>
      <c r="C31" s="24" t="s">
        <v>99</v>
      </c>
      <c r="D31" s="31" t="s">
        <v>100</v>
      </c>
      <c r="E31" s="22" t="s">
        <v>70</v>
      </c>
      <c r="F31" s="18" t="s">
        <v>379</v>
      </c>
      <c r="G31" s="37" t="s">
        <v>17</v>
      </c>
      <c r="H31" s="42">
        <v>44287</v>
      </c>
      <c r="I31" s="42">
        <v>44652</v>
      </c>
      <c r="J31" s="59">
        <v>10000</v>
      </c>
      <c r="K31" s="63">
        <f t="shared" si="0"/>
        <v>287</v>
      </c>
      <c r="L31" s="63">
        <f t="shared" si="1"/>
        <v>709.9999999999999</v>
      </c>
      <c r="M31" s="64">
        <f t="shared" si="2"/>
        <v>120</v>
      </c>
      <c r="N31" s="67">
        <f t="shared" si="3"/>
        <v>304</v>
      </c>
      <c r="O31" s="63">
        <f t="shared" si="4"/>
        <v>709</v>
      </c>
      <c r="P31" s="69">
        <v>0</v>
      </c>
      <c r="Q31" s="3">
        <f t="shared" si="5"/>
        <v>2130</v>
      </c>
      <c r="R31" s="68">
        <v>0</v>
      </c>
      <c r="S31" s="63">
        <f t="shared" si="6"/>
        <v>1539</v>
      </c>
      <c r="T31" s="70">
        <f t="shared" si="7"/>
        <v>9409</v>
      </c>
    </row>
    <row r="32" spans="1:20" s="21" customFormat="1" ht="21" customHeight="1">
      <c r="A32" s="13">
        <v>23</v>
      </c>
      <c r="B32" s="23" t="s">
        <v>103</v>
      </c>
      <c r="C32" s="24" t="s">
        <v>104</v>
      </c>
      <c r="D32" s="22" t="s">
        <v>105</v>
      </c>
      <c r="E32" s="22" t="s">
        <v>105</v>
      </c>
      <c r="F32" s="18" t="s">
        <v>379</v>
      </c>
      <c r="G32" s="37" t="s">
        <v>17</v>
      </c>
      <c r="H32" s="42">
        <v>44447</v>
      </c>
      <c r="I32" s="42">
        <v>44812</v>
      </c>
      <c r="J32" s="59">
        <v>10000</v>
      </c>
      <c r="K32" s="63">
        <f t="shared" si="0"/>
        <v>287</v>
      </c>
      <c r="L32" s="63">
        <f t="shared" si="1"/>
        <v>709.9999999999999</v>
      </c>
      <c r="M32" s="64">
        <f t="shared" si="2"/>
        <v>120</v>
      </c>
      <c r="N32" s="67">
        <f t="shared" si="3"/>
        <v>304</v>
      </c>
      <c r="O32" s="63">
        <f t="shared" si="4"/>
        <v>709</v>
      </c>
      <c r="P32" s="69">
        <v>0</v>
      </c>
      <c r="Q32" s="3">
        <f t="shared" si="5"/>
        <v>2130</v>
      </c>
      <c r="R32" s="68">
        <v>0</v>
      </c>
      <c r="S32" s="63">
        <f t="shared" si="6"/>
        <v>1539</v>
      </c>
      <c r="T32" s="70">
        <f t="shared" si="7"/>
        <v>9409</v>
      </c>
    </row>
    <row r="33" spans="1:20" s="21" customFormat="1" ht="15">
      <c r="A33" s="13">
        <v>24</v>
      </c>
      <c r="B33" s="23" t="s">
        <v>106</v>
      </c>
      <c r="C33" s="24" t="s">
        <v>107</v>
      </c>
      <c r="D33" s="22" t="s">
        <v>74</v>
      </c>
      <c r="E33" s="22" t="s">
        <v>75</v>
      </c>
      <c r="F33" s="18" t="s">
        <v>382</v>
      </c>
      <c r="G33" s="37" t="s">
        <v>17</v>
      </c>
      <c r="H33" s="39">
        <v>44080</v>
      </c>
      <c r="I33" s="39">
        <v>44445</v>
      </c>
      <c r="J33" s="59">
        <v>33000</v>
      </c>
      <c r="K33" s="63">
        <f t="shared" si="0"/>
        <v>947.1</v>
      </c>
      <c r="L33" s="63">
        <f t="shared" si="1"/>
        <v>2343</v>
      </c>
      <c r="M33" s="64">
        <f t="shared" si="2"/>
        <v>396</v>
      </c>
      <c r="N33" s="67">
        <f t="shared" si="3"/>
        <v>1003.2</v>
      </c>
      <c r="O33" s="63">
        <f t="shared" si="4"/>
        <v>2339.7000000000003</v>
      </c>
      <c r="P33" s="69">
        <v>0</v>
      </c>
      <c r="Q33" s="3">
        <f t="shared" si="5"/>
        <v>7029</v>
      </c>
      <c r="R33" s="68">
        <v>0</v>
      </c>
      <c r="S33" s="63">
        <f t="shared" si="6"/>
        <v>5078.700000000001</v>
      </c>
      <c r="T33" s="70">
        <f t="shared" si="7"/>
        <v>31049.7</v>
      </c>
    </row>
    <row r="34" spans="1:20" s="21" customFormat="1" ht="15">
      <c r="A34" s="13">
        <v>25</v>
      </c>
      <c r="B34" s="23" t="s">
        <v>108</v>
      </c>
      <c r="C34" s="24" t="s">
        <v>109</v>
      </c>
      <c r="D34" s="22" t="s">
        <v>65</v>
      </c>
      <c r="E34" s="22" t="s">
        <v>73</v>
      </c>
      <c r="F34" s="18" t="s">
        <v>379</v>
      </c>
      <c r="G34" s="37" t="s">
        <v>17</v>
      </c>
      <c r="H34" s="40">
        <v>44050</v>
      </c>
      <c r="I34" s="40">
        <v>44415</v>
      </c>
      <c r="J34" s="59">
        <v>14300</v>
      </c>
      <c r="K34" s="63">
        <f t="shared" si="0"/>
        <v>410.41</v>
      </c>
      <c r="L34" s="63">
        <f t="shared" si="1"/>
        <v>1015.3</v>
      </c>
      <c r="M34" s="64">
        <f t="shared" si="2"/>
        <v>171.6</v>
      </c>
      <c r="N34" s="67">
        <f t="shared" si="3"/>
        <v>434.72</v>
      </c>
      <c r="O34" s="63">
        <f t="shared" si="4"/>
        <v>1013.8700000000001</v>
      </c>
      <c r="P34" s="69">
        <v>1350.12</v>
      </c>
      <c r="Q34" s="3">
        <f t="shared" si="5"/>
        <v>4396.02</v>
      </c>
      <c r="R34" s="68">
        <v>0</v>
      </c>
      <c r="S34" s="63">
        <f t="shared" si="6"/>
        <v>2200.77</v>
      </c>
      <c r="T34" s="70">
        <f t="shared" si="7"/>
        <v>12104.75</v>
      </c>
    </row>
    <row r="35" spans="1:20" s="21" customFormat="1" ht="15">
      <c r="A35" s="13">
        <v>26</v>
      </c>
      <c r="B35" s="23" t="s">
        <v>110</v>
      </c>
      <c r="C35" s="24" t="s">
        <v>111</v>
      </c>
      <c r="D35" s="22" t="s">
        <v>40</v>
      </c>
      <c r="E35" s="22" t="s">
        <v>41</v>
      </c>
      <c r="F35" s="18" t="s">
        <v>380</v>
      </c>
      <c r="G35" s="37" t="s">
        <v>17</v>
      </c>
      <c r="H35" s="42">
        <v>44576</v>
      </c>
      <c r="I35" s="42">
        <v>44941</v>
      </c>
      <c r="J35" s="59">
        <v>10000</v>
      </c>
      <c r="K35" s="63">
        <f t="shared" si="0"/>
        <v>287</v>
      </c>
      <c r="L35" s="63">
        <f t="shared" si="1"/>
        <v>709.9999999999999</v>
      </c>
      <c r="M35" s="64">
        <f t="shared" si="2"/>
        <v>120</v>
      </c>
      <c r="N35" s="67">
        <f t="shared" si="3"/>
        <v>304</v>
      </c>
      <c r="O35" s="63">
        <f t="shared" si="4"/>
        <v>709</v>
      </c>
      <c r="P35" s="69">
        <v>0</v>
      </c>
      <c r="Q35" s="3">
        <f t="shared" si="5"/>
        <v>2130</v>
      </c>
      <c r="R35" s="68">
        <v>0</v>
      </c>
      <c r="S35" s="63">
        <f t="shared" si="6"/>
        <v>1539</v>
      </c>
      <c r="T35" s="70">
        <f t="shared" si="7"/>
        <v>9409</v>
      </c>
    </row>
    <row r="36" spans="1:20" s="21" customFormat="1" ht="15">
      <c r="A36" s="13">
        <v>27</v>
      </c>
      <c r="B36" s="23" t="s">
        <v>112</v>
      </c>
      <c r="C36" s="24" t="s">
        <v>113</v>
      </c>
      <c r="D36" s="14" t="s">
        <v>84</v>
      </c>
      <c r="E36" s="14" t="s">
        <v>84</v>
      </c>
      <c r="F36" s="18" t="s">
        <v>380</v>
      </c>
      <c r="G36" s="37" t="s">
        <v>17</v>
      </c>
      <c r="H36" s="40">
        <v>44232</v>
      </c>
      <c r="I36" s="40">
        <v>44597</v>
      </c>
      <c r="J36" s="59">
        <v>10000</v>
      </c>
      <c r="K36" s="63">
        <f t="shared" si="0"/>
        <v>287</v>
      </c>
      <c r="L36" s="63">
        <f t="shared" si="1"/>
        <v>709.9999999999999</v>
      </c>
      <c r="M36" s="64">
        <f t="shared" si="2"/>
        <v>120</v>
      </c>
      <c r="N36" s="67">
        <f t="shared" si="3"/>
        <v>304</v>
      </c>
      <c r="O36" s="63">
        <f t="shared" si="4"/>
        <v>709</v>
      </c>
      <c r="P36" s="69">
        <v>0</v>
      </c>
      <c r="Q36" s="3">
        <f t="shared" si="5"/>
        <v>2130</v>
      </c>
      <c r="R36" s="68">
        <v>0</v>
      </c>
      <c r="S36" s="63">
        <f t="shared" si="6"/>
        <v>1539</v>
      </c>
      <c r="T36" s="70">
        <f t="shared" si="7"/>
        <v>9409</v>
      </c>
    </row>
    <row r="37" spans="1:20" s="21" customFormat="1" ht="15">
      <c r="A37" s="13">
        <v>28</v>
      </c>
      <c r="B37" s="23" t="s">
        <v>114</v>
      </c>
      <c r="C37" s="24" t="s">
        <v>115</v>
      </c>
      <c r="D37" s="22" t="s">
        <v>116</v>
      </c>
      <c r="E37" s="22" t="s">
        <v>117</v>
      </c>
      <c r="F37" s="18" t="s">
        <v>381</v>
      </c>
      <c r="G37" s="37" t="s">
        <v>17</v>
      </c>
      <c r="H37" s="40">
        <v>44106</v>
      </c>
      <c r="I37" s="40">
        <v>44471</v>
      </c>
      <c r="J37" s="59">
        <v>12000</v>
      </c>
      <c r="K37" s="63">
        <f t="shared" si="0"/>
        <v>344.4</v>
      </c>
      <c r="L37" s="63">
        <f t="shared" si="1"/>
        <v>851.9999999999999</v>
      </c>
      <c r="M37" s="64">
        <f t="shared" si="2"/>
        <v>144</v>
      </c>
      <c r="N37" s="67">
        <f t="shared" si="3"/>
        <v>364.8</v>
      </c>
      <c r="O37" s="63">
        <f t="shared" si="4"/>
        <v>850.8000000000001</v>
      </c>
      <c r="P37" s="69">
        <v>0</v>
      </c>
      <c r="Q37" s="3">
        <f t="shared" si="5"/>
        <v>2556</v>
      </c>
      <c r="R37" s="68">
        <v>0</v>
      </c>
      <c r="S37" s="63">
        <f t="shared" si="6"/>
        <v>1846.8</v>
      </c>
      <c r="T37" s="70">
        <f t="shared" si="7"/>
        <v>11290.800000000001</v>
      </c>
    </row>
    <row r="38" spans="1:20" s="21" customFormat="1" ht="15">
      <c r="A38" s="13">
        <v>29</v>
      </c>
      <c r="B38" s="23" t="s">
        <v>118</v>
      </c>
      <c r="C38" s="24" t="s">
        <v>119</v>
      </c>
      <c r="D38" s="22" t="s">
        <v>120</v>
      </c>
      <c r="E38" s="22" t="s">
        <v>121</v>
      </c>
      <c r="F38" s="18" t="s">
        <v>382</v>
      </c>
      <c r="G38" s="37" t="s">
        <v>17</v>
      </c>
      <c r="H38" s="43">
        <v>44228</v>
      </c>
      <c r="I38" s="38">
        <v>44593</v>
      </c>
      <c r="J38" s="59">
        <v>20000</v>
      </c>
      <c r="K38" s="63">
        <f t="shared" si="0"/>
        <v>574</v>
      </c>
      <c r="L38" s="63">
        <f t="shared" si="1"/>
        <v>1419.9999999999998</v>
      </c>
      <c r="M38" s="64">
        <f t="shared" si="2"/>
        <v>240</v>
      </c>
      <c r="N38" s="67">
        <f t="shared" si="3"/>
        <v>608</v>
      </c>
      <c r="O38" s="63">
        <f t="shared" si="4"/>
        <v>1418</v>
      </c>
      <c r="P38" s="69">
        <v>0</v>
      </c>
      <c r="Q38" s="3">
        <f t="shared" si="5"/>
        <v>4260</v>
      </c>
      <c r="R38" s="68">
        <v>0</v>
      </c>
      <c r="S38" s="63">
        <f t="shared" si="6"/>
        <v>3078</v>
      </c>
      <c r="T38" s="70">
        <f t="shared" si="7"/>
        <v>18818</v>
      </c>
    </row>
    <row r="39" spans="1:20" s="21" customFormat="1" ht="18" customHeight="1">
      <c r="A39" s="13">
        <v>30</v>
      </c>
      <c r="B39" s="26" t="s">
        <v>122</v>
      </c>
      <c r="C39" s="27" t="s">
        <v>123</v>
      </c>
      <c r="D39" s="22" t="s">
        <v>40</v>
      </c>
      <c r="E39" s="22" t="s">
        <v>41</v>
      </c>
      <c r="F39" s="18" t="s">
        <v>380</v>
      </c>
      <c r="G39" s="37" t="s">
        <v>17</v>
      </c>
      <c r="H39" s="40">
        <v>44114</v>
      </c>
      <c r="I39" s="40">
        <v>44479</v>
      </c>
      <c r="J39" s="59">
        <v>10000</v>
      </c>
      <c r="K39" s="63">
        <f t="shared" si="0"/>
        <v>287</v>
      </c>
      <c r="L39" s="63">
        <f t="shared" si="1"/>
        <v>709.9999999999999</v>
      </c>
      <c r="M39" s="64">
        <f t="shared" si="2"/>
        <v>120</v>
      </c>
      <c r="N39" s="67">
        <f t="shared" si="3"/>
        <v>304</v>
      </c>
      <c r="O39" s="63">
        <f t="shared" si="4"/>
        <v>709</v>
      </c>
      <c r="P39" s="69">
        <v>0</v>
      </c>
      <c r="Q39" s="3">
        <f t="shared" si="5"/>
        <v>2130</v>
      </c>
      <c r="R39" s="68">
        <v>0</v>
      </c>
      <c r="S39" s="63">
        <f t="shared" si="6"/>
        <v>1539</v>
      </c>
      <c r="T39" s="70">
        <f t="shared" si="7"/>
        <v>9409</v>
      </c>
    </row>
    <row r="40" spans="1:20" s="21" customFormat="1" ht="20.25" customHeight="1">
      <c r="A40" s="13">
        <v>31</v>
      </c>
      <c r="B40" s="26" t="s">
        <v>124</v>
      </c>
      <c r="C40" s="27" t="s">
        <v>125</v>
      </c>
      <c r="D40" s="22" t="s">
        <v>61</v>
      </c>
      <c r="E40" s="22" t="s">
        <v>62</v>
      </c>
      <c r="F40" s="18" t="s">
        <v>379</v>
      </c>
      <c r="G40" s="37" t="s">
        <v>17</v>
      </c>
      <c r="H40" s="40">
        <v>44156</v>
      </c>
      <c r="I40" s="40">
        <v>44521</v>
      </c>
      <c r="J40" s="59">
        <v>12000</v>
      </c>
      <c r="K40" s="63">
        <f t="shared" si="0"/>
        <v>344.4</v>
      </c>
      <c r="L40" s="63">
        <f t="shared" si="1"/>
        <v>851.9999999999999</v>
      </c>
      <c r="M40" s="64">
        <f t="shared" si="2"/>
        <v>144</v>
      </c>
      <c r="N40" s="67">
        <f t="shared" si="3"/>
        <v>364.8</v>
      </c>
      <c r="O40" s="63">
        <f t="shared" si="4"/>
        <v>850.8000000000001</v>
      </c>
      <c r="P40" s="69">
        <v>0</v>
      </c>
      <c r="Q40" s="3">
        <f t="shared" si="5"/>
        <v>2556</v>
      </c>
      <c r="R40" s="68">
        <v>0</v>
      </c>
      <c r="S40" s="63">
        <f t="shared" si="6"/>
        <v>1846.8</v>
      </c>
      <c r="T40" s="70">
        <f t="shared" si="7"/>
        <v>11290.800000000001</v>
      </c>
    </row>
    <row r="41" spans="1:20" s="21" customFormat="1" ht="15">
      <c r="A41" s="13">
        <v>32</v>
      </c>
      <c r="B41" s="23" t="s">
        <v>126</v>
      </c>
      <c r="C41" s="24" t="s">
        <v>127</v>
      </c>
      <c r="D41" s="22" t="s">
        <v>40</v>
      </c>
      <c r="E41" s="22" t="s">
        <v>41</v>
      </c>
      <c r="F41" s="18" t="s">
        <v>380</v>
      </c>
      <c r="G41" s="37" t="s">
        <v>17</v>
      </c>
      <c r="H41" s="44">
        <v>44079</v>
      </c>
      <c r="I41" s="40">
        <v>44444</v>
      </c>
      <c r="J41" s="59">
        <v>10000</v>
      </c>
      <c r="K41" s="63">
        <f t="shared" si="0"/>
        <v>287</v>
      </c>
      <c r="L41" s="63">
        <f t="shared" si="1"/>
        <v>709.9999999999999</v>
      </c>
      <c r="M41" s="64">
        <f t="shared" si="2"/>
        <v>120</v>
      </c>
      <c r="N41" s="67">
        <f t="shared" si="3"/>
        <v>304</v>
      </c>
      <c r="O41" s="63">
        <f t="shared" si="4"/>
        <v>709</v>
      </c>
      <c r="P41" s="69">
        <v>0</v>
      </c>
      <c r="Q41" s="3">
        <f t="shared" si="5"/>
        <v>2130</v>
      </c>
      <c r="R41" s="68">
        <v>0</v>
      </c>
      <c r="S41" s="63">
        <f t="shared" si="6"/>
        <v>1539</v>
      </c>
      <c r="T41" s="70">
        <f t="shared" si="7"/>
        <v>9409</v>
      </c>
    </row>
    <row r="42" spans="1:20" s="21" customFormat="1" ht="15">
      <c r="A42" s="13">
        <v>33</v>
      </c>
      <c r="B42" s="23" t="s">
        <v>128</v>
      </c>
      <c r="C42" s="24" t="s">
        <v>129</v>
      </c>
      <c r="D42" s="22" t="s">
        <v>130</v>
      </c>
      <c r="E42" s="22" t="s">
        <v>131</v>
      </c>
      <c r="F42" s="18" t="s">
        <v>382</v>
      </c>
      <c r="G42" s="37" t="s">
        <v>17</v>
      </c>
      <c r="H42" s="38">
        <v>44105</v>
      </c>
      <c r="I42" s="39">
        <v>44470</v>
      </c>
      <c r="J42" s="59">
        <v>10000</v>
      </c>
      <c r="K42" s="63">
        <f t="shared" si="0"/>
        <v>287</v>
      </c>
      <c r="L42" s="63">
        <f t="shared" si="1"/>
        <v>709.9999999999999</v>
      </c>
      <c r="M42" s="64">
        <f t="shared" si="2"/>
        <v>120</v>
      </c>
      <c r="N42" s="67">
        <f t="shared" si="3"/>
        <v>304</v>
      </c>
      <c r="O42" s="63">
        <f t="shared" si="4"/>
        <v>709</v>
      </c>
      <c r="P42" s="69">
        <v>0</v>
      </c>
      <c r="Q42" s="3">
        <f t="shared" si="5"/>
        <v>2130</v>
      </c>
      <c r="R42" s="68">
        <v>0</v>
      </c>
      <c r="S42" s="63">
        <f t="shared" si="6"/>
        <v>1539</v>
      </c>
      <c r="T42" s="70">
        <f t="shared" si="7"/>
        <v>9409</v>
      </c>
    </row>
    <row r="43" spans="1:20" s="21" customFormat="1" ht="15">
      <c r="A43" s="13">
        <v>34</v>
      </c>
      <c r="B43" s="23" t="s">
        <v>132</v>
      </c>
      <c r="C43" s="24" t="s">
        <v>133</v>
      </c>
      <c r="D43" s="22" t="s">
        <v>40</v>
      </c>
      <c r="E43" s="22" t="s">
        <v>41</v>
      </c>
      <c r="F43" s="18" t="s">
        <v>380</v>
      </c>
      <c r="G43" s="37" t="s">
        <v>17</v>
      </c>
      <c r="H43" s="38">
        <v>44113</v>
      </c>
      <c r="I43" s="42">
        <v>44478</v>
      </c>
      <c r="J43" s="59">
        <v>10000</v>
      </c>
      <c r="K43" s="63">
        <f t="shared" si="0"/>
        <v>287</v>
      </c>
      <c r="L43" s="63">
        <f t="shared" si="1"/>
        <v>709.9999999999999</v>
      </c>
      <c r="M43" s="64">
        <f t="shared" si="2"/>
        <v>120</v>
      </c>
      <c r="N43" s="67">
        <f t="shared" si="3"/>
        <v>304</v>
      </c>
      <c r="O43" s="63">
        <f t="shared" si="4"/>
        <v>709</v>
      </c>
      <c r="P43" s="69">
        <v>0</v>
      </c>
      <c r="Q43" s="3">
        <f t="shared" si="5"/>
        <v>2130</v>
      </c>
      <c r="R43" s="68">
        <v>0</v>
      </c>
      <c r="S43" s="63">
        <f t="shared" si="6"/>
        <v>1539</v>
      </c>
      <c r="T43" s="70">
        <f t="shared" si="7"/>
        <v>9409</v>
      </c>
    </row>
    <row r="44" spans="1:20" s="21" customFormat="1" ht="15">
      <c r="A44" s="13">
        <v>35</v>
      </c>
      <c r="B44" s="23" t="s">
        <v>134</v>
      </c>
      <c r="C44" s="24" t="s">
        <v>135</v>
      </c>
      <c r="D44" s="14" t="s">
        <v>84</v>
      </c>
      <c r="E44" s="14" t="s">
        <v>84</v>
      </c>
      <c r="F44" s="18" t="s">
        <v>380</v>
      </c>
      <c r="G44" s="37" t="s">
        <v>17</v>
      </c>
      <c r="H44" s="38">
        <v>44272</v>
      </c>
      <c r="I44" s="44">
        <v>44637</v>
      </c>
      <c r="J44" s="59">
        <v>10000</v>
      </c>
      <c r="K44" s="63">
        <f t="shared" si="0"/>
        <v>287</v>
      </c>
      <c r="L44" s="63">
        <f t="shared" si="1"/>
        <v>709.9999999999999</v>
      </c>
      <c r="M44" s="64">
        <f t="shared" si="2"/>
        <v>120</v>
      </c>
      <c r="N44" s="67">
        <f t="shared" si="3"/>
        <v>304</v>
      </c>
      <c r="O44" s="63">
        <f t="shared" si="4"/>
        <v>709</v>
      </c>
      <c r="P44" s="69">
        <v>0</v>
      </c>
      <c r="Q44" s="3">
        <f t="shared" si="5"/>
        <v>2130</v>
      </c>
      <c r="R44" s="68">
        <v>0</v>
      </c>
      <c r="S44" s="63">
        <f t="shared" si="6"/>
        <v>1539</v>
      </c>
      <c r="T44" s="70">
        <f t="shared" si="7"/>
        <v>9409</v>
      </c>
    </row>
    <row r="45" spans="1:20" s="21" customFormat="1" ht="18" customHeight="1">
      <c r="A45" s="13">
        <v>36</v>
      </c>
      <c r="B45" s="23" t="s">
        <v>136</v>
      </c>
      <c r="C45" s="24" t="s">
        <v>137</v>
      </c>
      <c r="D45" s="14" t="s">
        <v>84</v>
      </c>
      <c r="E45" s="14" t="s">
        <v>84</v>
      </c>
      <c r="F45" s="18" t="s">
        <v>380</v>
      </c>
      <c r="G45" s="37" t="s">
        <v>17</v>
      </c>
      <c r="H45" s="44">
        <v>43957</v>
      </c>
      <c r="I45" s="38">
        <v>44322</v>
      </c>
      <c r="J45" s="59">
        <v>10000</v>
      </c>
      <c r="K45" s="63">
        <f t="shared" si="0"/>
        <v>287</v>
      </c>
      <c r="L45" s="63">
        <f t="shared" si="1"/>
        <v>709.9999999999999</v>
      </c>
      <c r="M45" s="64">
        <f t="shared" si="2"/>
        <v>120</v>
      </c>
      <c r="N45" s="67">
        <f t="shared" si="3"/>
        <v>304</v>
      </c>
      <c r="O45" s="63">
        <f t="shared" si="4"/>
        <v>709</v>
      </c>
      <c r="P45" s="69">
        <v>0</v>
      </c>
      <c r="Q45" s="3">
        <f t="shared" si="5"/>
        <v>2130</v>
      </c>
      <c r="R45" s="68">
        <v>0</v>
      </c>
      <c r="S45" s="63">
        <f t="shared" si="6"/>
        <v>1539</v>
      </c>
      <c r="T45" s="70">
        <f t="shared" si="7"/>
        <v>9409</v>
      </c>
    </row>
    <row r="46" spans="1:20" s="21" customFormat="1" ht="18" customHeight="1">
      <c r="A46" s="13">
        <v>37</v>
      </c>
      <c r="B46" s="26" t="s">
        <v>138</v>
      </c>
      <c r="C46" s="24" t="s">
        <v>139</v>
      </c>
      <c r="D46" s="22" t="s">
        <v>140</v>
      </c>
      <c r="E46" s="22" t="s">
        <v>141</v>
      </c>
      <c r="F46" s="18" t="s">
        <v>382</v>
      </c>
      <c r="G46" s="37" t="s">
        <v>17</v>
      </c>
      <c r="H46" s="44">
        <v>44113</v>
      </c>
      <c r="I46" s="38">
        <v>44478</v>
      </c>
      <c r="J46" s="59">
        <v>18000</v>
      </c>
      <c r="K46" s="63">
        <f t="shared" si="0"/>
        <v>516.6</v>
      </c>
      <c r="L46" s="63">
        <f t="shared" si="1"/>
        <v>1277.9999999999998</v>
      </c>
      <c r="M46" s="64">
        <f t="shared" si="2"/>
        <v>216</v>
      </c>
      <c r="N46" s="67">
        <f t="shared" si="3"/>
        <v>547.2</v>
      </c>
      <c r="O46" s="63">
        <f t="shared" si="4"/>
        <v>1276.2</v>
      </c>
      <c r="P46" s="69">
        <v>0</v>
      </c>
      <c r="Q46" s="3">
        <f t="shared" si="5"/>
        <v>3834</v>
      </c>
      <c r="R46" s="68">
        <v>0</v>
      </c>
      <c r="S46" s="63">
        <f t="shared" si="6"/>
        <v>2770.2</v>
      </c>
      <c r="T46" s="70">
        <f t="shared" si="7"/>
        <v>16936.2</v>
      </c>
    </row>
    <row r="47" spans="1:20" s="21" customFormat="1" ht="18" customHeight="1">
      <c r="A47" s="13">
        <v>38</v>
      </c>
      <c r="B47" s="23" t="s">
        <v>142</v>
      </c>
      <c r="C47" s="24" t="s">
        <v>143</v>
      </c>
      <c r="D47" s="22" t="s">
        <v>144</v>
      </c>
      <c r="E47" s="22" t="s">
        <v>145</v>
      </c>
      <c r="F47" s="18" t="s">
        <v>381</v>
      </c>
      <c r="G47" s="37" t="s">
        <v>17</v>
      </c>
      <c r="H47" s="44">
        <v>44183</v>
      </c>
      <c r="I47" s="40">
        <v>44548</v>
      </c>
      <c r="J47" s="61">
        <v>13200</v>
      </c>
      <c r="K47" s="63">
        <f t="shared" si="0"/>
        <v>378.84</v>
      </c>
      <c r="L47" s="63">
        <f t="shared" si="1"/>
        <v>937.1999999999999</v>
      </c>
      <c r="M47" s="64">
        <f t="shared" si="2"/>
        <v>158.4</v>
      </c>
      <c r="N47" s="67">
        <f t="shared" si="3"/>
        <v>401.28</v>
      </c>
      <c r="O47" s="63">
        <f t="shared" si="4"/>
        <v>935.8800000000001</v>
      </c>
      <c r="P47" s="69">
        <v>0</v>
      </c>
      <c r="Q47" s="3">
        <f t="shared" si="5"/>
        <v>2811.6000000000004</v>
      </c>
      <c r="R47" s="68">
        <v>0</v>
      </c>
      <c r="S47" s="63">
        <f t="shared" si="6"/>
        <v>2031.48</v>
      </c>
      <c r="T47" s="70">
        <f t="shared" si="7"/>
        <v>12419.88</v>
      </c>
    </row>
    <row r="48" spans="1:20" s="21" customFormat="1" ht="16.5" customHeight="1">
      <c r="A48" s="13">
        <v>39</v>
      </c>
      <c r="B48" s="26" t="s">
        <v>146</v>
      </c>
      <c r="C48" s="24" t="s">
        <v>147</v>
      </c>
      <c r="D48" s="35" t="s">
        <v>87</v>
      </c>
      <c r="E48" s="22" t="s">
        <v>148</v>
      </c>
      <c r="F48" s="18" t="s">
        <v>380</v>
      </c>
      <c r="G48" s="37" t="s">
        <v>17</v>
      </c>
      <c r="H48" s="37" t="s">
        <v>376</v>
      </c>
      <c r="I48" s="40">
        <v>44652</v>
      </c>
      <c r="J48" s="59">
        <v>10000</v>
      </c>
      <c r="K48" s="63">
        <f t="shared" si="0"/>
        <v>287</v>
      </c>
      <c r="L48" s="63">
        <f t="shared" si="1"/>
        <v>709.9999999999999</v>
      </c>
      <c r="M48" s="64">
        <f t="shared" si="2"/>
        <v>120</v>
      </c>
      <c r="N48" s="67">
        <f t="shared" si="3"/>
        <v>304</v>
      </c>
      <c r="O48" s="63">
        <f t="shared" si="4"/>
        <v>709</v>
      </c>
      <c r="P48" s="69">
        <v>0</v>
      </c>
      <c r="Q48" s="3">
        <f t="shared" si="5"/>
        <v>2130</v>
      </c>
      <c r="R48" s="68">
        <v>0</v>
      </c>
      <c r="S48" s="63">
        <f t="shared" si="6"/>
        <v>1539</v>
      </c>
      <c r="T48" s="70">
        <f t="shared" si="7"/>
        <v>9409</v>
      </c>
    </row>
    <row r="49" spans="1:20" s="21" customFormat="1" ht="21" customHeight="1">
      <c r="A49" s="13">
        <v>40</v>
      </c>
      <c r="B49" s="23" t="s">
        <v>149</v>
      </c>
      <c r="C49" s="24" t="s">
        <v>150</v>
      </c>
      <c r="D49" s="22" t="s">
        <v>151</v>
      </c>
      <c r="E49" s="22" t="s">
        <v>152</v>
      </c>
      <c r="F49" s="18" t="s">
        <v>383</v>
      </c>
      <c r="G49" s="37" t="s">
        <v>17</v>
      </c>
      <c r="H49" s="40">
        <v>44197</v>
      </c>
      <c r="I49" s="40">
        <v>44562</v>
      </c>
      <c r="J49" s="59">
        <v>35000</v>
      </c>
      <c r="K49" s="63">
        <f t="shared" si="0"/>
        <v>1004.5</v>
      </c>
      <c r="L49" s="63">
        <f t="shared" si="1"/>
        <v>2485</v>
      </c>
      <c r="M49" s="64">
        <f t="shared" si="2"/>
        <v>420</v>
      </c>
      <c r="N49" s="67">
        <f t="shared" si="3"/>
        <v>1064</v>
      </c>
      <c r="O49" s="63">
        <f t="shared" si="4"/>
        <v>2481.5</v>
      </c>
      <c r="P49" s="69">
        <v>0</v>
      </c>
      <c r="Q49" s="3">
        <f t="shared" si="5"/>
        <v>7455</v>
      </c>
      <c r="R49" s="68">
        <v>0</v>
      </c>
      <c r="S49" s="63">
        <f t="shared" si="6"/>
        <v>5386.5</v>
      </c>
      <c r="T49" s="70">
        <f t="shared" si="7"/>
        <v>32931.5</v>
      </c>
    </row>
    <row r="50" spans="1:20" s="21" customFormat="1" ht="15">
      <c r="A50" s="13">
        <v>41</v>
      </c>
      <c r="B50" s="23" t="s">
        <v>153</v>
      </c>
      <c r="C50" s="24" t="s">
        <v>154</v>
      </c>
      <c r="D50" s="22" t="s">
        <v>61</v>
      </c>
      <c r="E50" s="22" t="s">
        <v>62</v>
      </c>
      <c r="F50" s="18" t="s">
        <v>379</v>
      </c>
      <c r="G50" s="37" t="s">
        <v>17</v>
      </c>
      <c r="H50" s="38">
        <v>44113</v>
      </c>
      <c r="I50" s="44">
        <v>44478</v>
      </c>
      <c r="J50" s="59">
        <v>10000</v>
      </c>
      <c r="K50" s="63">
        <f t="shared" si="0"/>
        <v>287</v>
      </c>
      <c r="L50" s="63">
        <f t="shared" si="1"/>
        <v>709.9999999999999</v>
      </c>
      <c r="M50" s="64">
        <f t="shared" si="2"/>
        <v>120</v>
      </c>
      <c r="N50" s="67">
        <f t="shared" si="3"/>
        <v>304</v>
      </c>
      <c r="O50" s="63">
        <f t="shared" si="4"/>
        <v>709</v>
      </c>
      <c r="P50" s="69">
        <v>0</v>
      </c>
      <c r="Q50" s="3">
        <f t="shared" si="5"/>
        <v>2130</v>
      </c>
      <c r="R50" s="68">
        <v>0</v>
      </c>
      <c r="S50" s="63">
        <f t="shared" si="6"/>
        <v>1539</v>
      </c>
      <c r="T50" s="70">
        <f t="shared" si="7"/>
        <v>9409</v>
      </c>
    </row>
    <row r="51" spans="1:20" s="21" customFormat="1" ht="15">
      <c r="A51" s="13">
        <v>42</v>
      </c>
      <c r="B51" s="23" t="s">
        <v>155</v>
      </c>
      <c r="C51" s="24" t="s">
        <v>156</v>
      </c>
      <c r="D51" s="22" t="s">
        <v>87</v>
      </c>
      <c r="E51" s="22" t="s">
        <v>48</v>
      </c>
      <c r="F51" s="18" t="s">
        <v>380</v>
      </c>
      <c r="G51" s="37" t="s">
        <v>17</v>
      </c>
      <c r="H51" s="38">
        <v>44071</v>
      </c>
      <c r="I51" s="44">
        <v>44436</v>
      </c>
      <c r="J51" s="59">
        <v>10000</v>
      </c>
      <c r="K51" s="63">
        <f t="shared" si="0"/>
        <v>287</v>
      </c>
      <c r="L51" s="63">
        <f t="shared" si="1"/>
        <v>709.9999999999999</v>
      </c>
      <c r="M51" s="64">
        <f t="shared" si="2"/>
        <v>120</v>
      </c>
      <c r="N51" s="67">
        <f t="shared" si="3"/>
        <v>304</v>
      </c>
      <c r="O51" s="63">
        <f t="shared" si="4"/>
        <v>709</v>
      </c>
      <c r="P51" s="69">
        <v>0</v>
      </c>
      <c r="Q51" s="3">
        <f t="shared" si="5"/>
        <v>2130</v>
      </c>
      <c r="R51" s="68">
        <v>0</v>
      </c>
      <c r="S51" s="63">
        <f t="shared" si="6"/>
        <v>1539</v>
      </c>
      <c r="T51" s="70">
        <f t="shared" si="7"/>
        <v>9409</v>
      </c>
    </row>
    <row r="52" spans="1:20" s="21" customFormat="1" ht="15">
      <c r="A52" s="13">
        <v>43</v>
      </c>
      <c r="B52" s="23" t="s">
        <v>157</v>
      </c>
      <c r="C52" s="24" t="s">
        <v>158</v>
      </c>
      <c r="D52" s="14" t="s">
        <v>84</v>
      </c>
      <c r="E52" s="14" t="s">
        <v>84</v>
      </c>
      <c r="F52" s="18" t="s">
        <v>380</v>
      </c>
      <c r="G52" s="37" t="s">
        <v>17</v>
      </c>
      <c r="H52" s="40">
        <v>44216</v>
      </c>
      <c r="I52" s="40">
        <v>44581</v>
      </c>
      <c r="J52" s="58">
        <v>10000</v>
      </c>
      <c r="K52" s="63">
        <f t="shared" si="0"/>
        <v>287</v>
      </c>
      <c r="L52" s="63">
        <f t="shared" si="1"/>
        <v>709.9999999999999</v>
      </c>
      <c r="M52" s="64">
        <f t="shared" si="2"/>
        <v>120</v>
      </c>
      <c r="N52" s="67">
        <f t="shared" si="3"/>
        <v>304</v>
      </c>
      <c r="O52" s="63">
        <f t="shared" si="4"/>
        <v>709</v>
      </c>
      <c r="P52" s="69">
        <v>0</v>
      </c>
      <c r="Q52" s="3">
        <f t="shared" si="5"/>
        <v>2130</v>
      </c>
      <c r="R52" s="68">
        <v>0</v>
      </c>
      <c r="S52" s="63">
        <f t="shared" si="6"/>
        <v>1539</v>
      </c>
      <c r="T52" s="70">
        <f t="shared" si="7"/>
        <v>9409</v>
      </c>
    </row>
    <row r="53" spans="1:20" s="21" customFormat="1" ht="19.5" customHeight="1">
      <c r="A53" s="13">
        <v>44</v>
      </c>
      <c r="B53" s="23" t="s">
        <v>159</v>
      </c>
      <c r="C53" s="24" t="s">
        <v>160</v>
      </c>
      <c r="D53" s="22" t="s">
        <v>40</v>
      </c>
      <c r="E53" s="22" t="s">
        <v>41</v>
      </c>
      <c r="F53" s="18" t="s">
        <v>380</v>
      </c>
      <c r="G53" s="37" t="s">
        <v>17</v>
      </c>
      <c r="H53" s="47">
        <v>44287</v>
      </c>
      <c r="I53" s="47">
        <v>44652</v>
      </c>
      <c r="J53" s="58">
        <v>10000</v>
      </c>
      <c r="K53" s="63">
        <f t="shared" si="0"/>
        <v>287</v>
      </c>
      <c r="L53" s="63">
        <f t="shared" si="1"/>
        <v>709.9999999999999</v>
      </c>
      <c r="M53" s="64">
        <f t="shared" si="2"/>
        <v>120</v>
      </c>
      <c r="N53" s="67">
        <f t="shared" si="3"/>
        <v>304</v>
      </c>
      <c r="O53" s="63">
        <f t="shared" si="4"/>
        <v>709</v>
      </c>
      <c r="P53" s="69">
        <v>0</v>
      </c>
      <c r="Q53" s="3">
        <f t="shared" si="5"/>
        <v>2130</v>
      </c>
      <c r="R53" s="68">
        <v>0</v>
      </c>
      <c r="S53" s="63">
        <f t="shared" si="6"/>
        <v>1539</v>
      </c>
      <c r="T53" s="70">
        <f t="shared" si="7"/>
        <v>9409</v>
      </c>
    </row>
    <row r="54" spans="1:20" s="21" customFormat="1" ht="15">
      <c r="A54" s="13">
        <v>45</v>
      </c>
      <c r="B54" s="23" t="s">
        <v>161</v>
      </c>
      <c r="C54" s="24" t="s">
        <v>162</v>
      </c>
      <c r="D54" s="22" t="s">
        <v>130</v>
      </c>
      <c r="E54" s="22" t="s">
        <v>131</v>
      </c>
      <c r="F54" s="18" t="s">
        <v>382</v>
      </c>
      <c r="G54" s="37" t="s">
        <v>17</v>
      </c>
      <c r="H54" s="40">
        <v>43985</v>
      </c>
      <c r="I54" s="40">
        <v>44350</v>
      </c>
      <c r="J54" s="58">
        <v>22000</v>
      </c>
      <c r="K54" s="63">
        <f t="shared" si="0"/>
        <v>631.4</v>
      </c>
      <c r="L54" s="63">
        <f t="shared" si="1"/>
        <v>1561.9999999999998</v>
      </c>
      <c r="M54" s="64">
        <f t="shared" si="2"/>
        <v>264</v>
      </c>
      <c r="N54" s="67">
        <f t="shared" si="3"/>
        <v>668.8</v>
      </c>
      <c r="O54" s="63">
        <f t="shared" si="4"/>
        <v>1559.8000000000002</v>
      </c>
      <c r="P54" s="69">
        <v>0</v>
      </c>
      <c r="Q54" s="3">
        <f t="shared" si="5"/>
        <v>4686</v>
      </c>
      <c r="R54" s="68">
        <v>0</v>
      </c>
      <c r="S54" s="63">
        <f t="shared" si="6"/>
        <v>3385.8</v>
      </c>
      <c r="T54" s="70">
        <f t="shared" si="7"/>
        <v>20699.8</v>
      </c>
    </row>
    <row r="55" spans="1:20" s="21" customFormat="1" ht="15">
      <c r="A55" s="13">
        <v>46</v>
      </c>
      <c r="B55" s="23" t="s">
        <v>163</v>
      </c>
      <c r="C55" s="24" t="s">
        <v>164</v>
      </c>
      <c r="D55" s="22" t="s">
        <v>61</v>
      </c>
      <c r="E55" s="22" t="s">
        <v>62</v>
      </c>
      <c r="F55" s="18" t="s">
        <v>379</v>
      </c>
      <c r="G55" s="37" t="s">
        <v>17</v>
      </c>
      <c r="H55" s="44">
        <v>44218</v>
      </c>
      <c r="I55" s="38">
        <v>44583</v>
      </c>
      <c r="J55" s="59">
        <v>14000</v>
      </c>
      <c r="K55" s="63">
        <f t="shared" si="0"/>
        <v>401.8</v>
      </c>
      <c r="L55" s="63">
        <f t="shared" si="1"/>
        <v>993.9999999999999</v>
      </c>
      <c r="M55" s="64">
        <f t="shared" si="2"/>
        <v>168</v>
      </c>
      <c r="N55" s="67">
        <f t="shared" si="3"/>
        <v>425.6</v>
      </c>
      <c r="O55" s="63">
        <f t="shared" si="4"/>
        <v>992.6</v>
      </c>
      <c r="P55" s="69">
        <v>0</v>
      </c>
      <c r="Q55" s="3">
        <f t="shared" si="5"/>
        <v>2982</v>
      </c>
      <c r="R55" s="68">
        <v>0</v>
      </c>
      <c r="S55" s="63">
        <f t="shared" si="6"/>
        <v>2154.6</v>
      </c>
      <c r="T55" s="70">
        <f t="shared" si="7"/>
        <v>13172.6</v>
      </c>
    </row>
    <row r="56" spans="1:20" s="21" customFormat="1" ht="15">
      <c r="A56" s="13">
        <v>47</v>
      </c>
      <c r="B56" s="23" t="s">
        <v>165</v>
      </c>
      <c r="C56" s="24" t="s">
        <v>166</v>
      </c>
      <c r="D56" s="22" t="s">
        <v>40</v>
      </c>
      <c r="E56" s="22" t="s">
        <v>41</v>
      </c>
      <c r="F56" s="18" t="s">
        <v>380</v>
      </c>
      <c r="G56" s="37" t="s">
        <v>17</v>
      </c>
      <c r="H56" s="44">
        <v>44075</v>
      </c>
      <c r="I56" s="44">
        <v>44440</v>
      </c>
      <c r="J56" s="59">
        <v>10000</v>
      </c>
      <c r="K56" s="63">
        <f t="shared" si="0"/>
        <v>287</v>
      </c>
      <c r="L56" s="63">
        <f t="shared" si="1"/>
        <v>709.9999999999999</v>
      </c>
      <c r="M56" s="64">
        <f t="shared" si="2"/>
        <v>120</v>
      </c>
      <c r="N56" s="67">
        <f t="shared" si="3"/>
        <v>304</v>
      </c>
      <c r="O56" s="63">
        <f t="shared" si="4"/>
        <v>709</v>
      </c>
      <c r="P56" s="69">
        <v>0</v>
      </c>
      <c r="Q56" s="3">
        <f t="shared" si="5"/>
        <v>2130</v>
      </c>
      <c r="R56" s="68">
        <v>0</v>
      </c>
      <c r="S56" s="63">
        <f t="shared" si="6"/>
        <v>1539</v>
      </c>
      <c r="T56" s="70">
        <f t="shared" si="7"/>
        <v>9409</v>
      </c>
    </row>
    <row r="57" spans="1:20" s="21" customFormat="1" ht="20.25" customHeight="1">
      <c r="A57" s="13">
        <v>48</v>
      </c>
      <c r="B57" s="26" t="s">
        <v>167</v>
      </c>
      <c r="C57" s="24" t="s">
        <v>168</v>
      </c>
      <c r="D57" s="30" t="s">
        <v>151</v>
      </c>
      <c r="E57" s="30" t="s">
        <v>169</v>
      </c>
      <c r="F57" s="18" t="s">
        <v>379</v>
      </c>
      <c r="G57" s="37" t="s">
        <v>17</v>
      </c>
      <c r="H57" s="48">
        <v>44329</v>
      </c>
      <c r="I57" s="48">
        <v>44694</v>
      </c>
      <c r="J57" s="59">
        <v>15000</v>
      </c>
      <c r="K57" s="63">
        <f t="shared" si="0"/>
        <v>430.5</v>
      </c>
      <c r="L57" s="63">
        <f t="shared" si="1"/>
        <v>1065</v>
      </c>
      <c r="M57" s="64">
        <f t="shared" si="2"/>
        <v>180</v>
      </c>
      <c r="N57" s="67">
        <f t="shared" si="3"/>
        <v>456</v>
      </c>
      <c r="O57" s="63">
        <f t="shared" si="4"/>
        <v>1063.5</v>
      </c>
      <c r="P57" s="69">
        <v>0</v>
      </c>
      <c r="Q57" s="3">
        <f t="shared" si="5"/>
        <v>3195</v>
      </c>
      <c r="R57" s="68">
        <v>0</v>
      </c>
      <c r="S57" s="63">
        <f t="shared" si="6"/>
        <v>2308.5</v>
      </c>
      <c r="T57" s="70">
        <f t="shared" si="7"/>
        <v>14113.5</v>
      </c>
    </row>
    <row r="58" spans="1:20" s="21" customFormat="1" ht="27" customHeight="1">
      <c r="A58" s="13">
        <v>49</v>
      </c>
      <c r="B58" s="23" t="s">
        <v>170</v>
      </c>
      <c r="C58" s="24" t="s">
        <v>171</v>
      </c>
      <c r="D58" s="22" t="s">
        <v>172</v>
      </c>
      <c r="E58" s="22" t="s">
        <v>173</v>
      </c>
      <c r="F58" s="18" t="s">
        <v>383</v>
      </c>
      <c r="G58" s="37" t="s">
        <v>17</v>
      </c>
      <c r="H58" s="38">
        <v>44107</v>
      </c>
      <c r="I58" s="44">
        <v>44472</v>
      </c>
      <c r="J58" s="59">
        <v>31500</v>
      </c>
      <c r="K58" s="63">
        <f t="shared" si="0"/>
        <v>904.05</v>
      </c>
      <c r="L58" s="63">
        <f t="shared" si="1"/>
        <v>2236.5</v>
      </c>
      <c r="M58" s="64">
        <f t="shared" si="2"/>
        <v>378</v>
      </c>
      <c r="N58" s="67">
        <f t="shared" si="3"/>
        <v>957.6</v>
      </c>
      <c r="O58" s="63">
        <f t="shared" si="4"/>
        <v>2233.3500000000004</v>
      </c>
      <c r="P58" s="69">
        <v>0</v>
      </c>
      <c r="Q58" s="3">
        <f t="shared" si="5"/>
        <v>6709.500000000001</v>
      </c>
      <c r="R58" s="68">
        <v>0</v>
      </c>
      <c r="S58" s="63">
        <f t="shared" si="6"/>
        <v>4847.85</v>
      </c>
      <c r="T58" s="70">
        <f t="shared" si="7"/>
        <v>29638.350000000002</v>
      </c>
    </row>
    <row r="59" spans="1:20" s="21" customFormat="1" ht="15">
      <c r="A59" s="13">
        <v>50</v>
      </c>
      <c r="B59" s="23" t="s">
        <v>174</v>
      </c>
      <c r="C59" s="24" t="s">
        <v>175</v>
      </c>
      <c r="D59" s="22" t="s">
        <v>40</v>
      </c>
      <c r="E59" s="22" t="s">
        <v>41</v>
      </c>
      <c r="F59" s="18" t="s">
        <v>380</v>
      </c>
      <c r="G59" s="37" t="s">
        <v>17</v>
      </c>
      <c r="H59" s="49">
        <v>44136</v>
      </c>
      <c r="I59" s="49">
        <v>44501</v>
      </c>
      <c r="J59" s="59">
        <v>10000</v>
      </c>
      <c r="K59" s="63">
        <f t="shared" si="0"/>
        <v>287</v>
      </c>
      <c r="L59" s="63">
        <f t="shared" si="1"/>
        <v>709.9999999999999</v>
      </c>
      <c r="M59" s="64">
        <f t="shared" si="2"/>
        <v>120</v>
      </c>
      <c r="N59" s="67">
        <f t="shared" si="3"/>
        <v>304</v>
      </c>
      <c r="O59" s="63">
        <f t="shared" si="4"/>
        <v>709</v>
      </c>
      <c r="P59" s="69">
        <v>0</v>
      </c>
      <c r="Q59" s="3">
        <f t="shared" si="5"/>
        <v>2130</v>
      </c>
      <c r="R59" s="68">
        <v>0</v>
      </c>
      <c r="S59" s="63">
        <f t="shared" si="6"/>
        <v>1539</v>
      </c>
      <c r="T59" s="70">
        <f t="shared" si="7"/>
        <v>9409</v>
      </c>
    </row>
    <row r="60" spans="1:20" s="21" customFormat="1" ht="15">
      <c r="A60" s="13">
        <v>51</v>
      </c>
      <c r="B60" s="23" t="s">
        <v>176</v>
      </c>
      <c r="C60" s="24" t="s">
        <v>177</v>
      </c>
      <c r="D60" s="22" t="s">
        <v>178</v>
      </c>
      <c r="E60" s="22" t="s">
        <v>179</v>
      </c>
      <c r="F60" s="18" t="s">
        <v>380</v>
      </c>
      <c r="G60" s="37" t="s">
        <v>17</v>
      </c>
      <c r="H60" s="50">
        <v>44263</v>
      </c>
      <c r="I60" s="45">
        <v>44263</v>
      </c>
      <c r="J60" s="59">
        <v>15000</v>
      </c>
      <c r="K60" s="63">
        <f t="shared" si="0"/>
        <v>430.5</v>
      </c>
      <c r="L60" s="63">
        <f t="shared" si="1"/>
        <v>1065</v>
      </c>
      <c r="M60" s="64">
        <f t="shared" si="2"/>
        <v>180</v>
      </c>
      <c r="N60" s="67">
        <f t="shared" si="3"/>
        <v>456</v>
      </c>
      <c r="O60" s="63">
        <f t="shared" si="4"/>
        <v>1063.5</v>
      </c>
      <c r="P60" s="69">
        <v>0</v>
      </c>
      <c r="Q60" s="3">
        <f t="shared" si="5"/>
        <v>3195</v>
      </c>
      <c r="R60" s="68">
        <v>0</v>
      </c>
      <c r="S60" s="63">
        <f t="shared" si="6"/>
        <v>2308.5</v>
      </c>
      <c r="T60" s="70">
        <f t="shared" si="7"/>
        <v>14113.5</v>
      </c>
    </row>
    <row r="61" spans="1:20" s="21" customFormat="1" ht="15">
      <c r="A61" s="13">
        <v>52</v>
      </c>
      <c r="B61" s="23" t="s">
        <v>180</v>
      </c>
      <c r="C61" s="24" t="s">
        <v>181</v>
      </c>
      <c r="D61" s="22" t="s">
        <v>40</v>
      </c>
      <c r="E61" s="22" t="s">
        <v>41</v>
      </c>
      <c r="F61" s="18" t="s">
        <v>380</v>
      </c>
      <c r="G61" s="37" t="s">
        <v>17</v>
      </c>
      <c r="H61" s="49">
        <v>44229</v>
      </c>
      <c r="I61" s="40">
        <v>44594</v>
      </c>
      <c r="J61" s="59">
        <v>10000</v>
      </c>
      <c r="K61" s="63">
        <f t="shared" si="0"/>
        <v>287</v>
      </c>
      <c r="L61" s="63">
        <f t="shared" si="1"/>
        <v>709.9999999999999</v>
      </c>
      <c r="M61" s="64">
        <f t="shared" si="2"/>
        <v>120</v>
      </c>
      <c r="N61" s="67">
        <f t="shared" si="3"/>
        <v>304</v>
      </c>
      <c r="O61" s="63">
        <f t="shared" si="4"/>
        <v>709</v>
      </c>
      <c r="P61" s="69">
        <v>0</v>
      </c>
      <c r="Q61" s="3">
        <f t="shared" si="5"/>
        <v>2130</v>
      </c>
      <c r="R61" s="68">
        <v>0</v>
      </c>
      <c r="S61" s="63">
        <f t="shared" si="6"/>
        <v>1539</v>
      </c>
      <c r="T61" s="70">
        <f t="shared" si="7"/>
        <v>9409</v>
      </c>
    </row>
    <row r="62" spans="1:20" s="21" customFormat="1" ht="15">
      <c r="A62" s="13">
        <v>53</v>
      </c>
      <c r="B62" s="23" t="s">
        <v>182</v>
      </c>
      <c r="C62" s="24" t="s">
        <v>183</v>
      </c>
      <c r="D62" s="17" t="s">
        <v>32</v>
      </c>
      <c r="E62" s="17" t="s">
        <v>33</v>
      </c>
      <c r="F62" s="18" t="s">
        <v>379</v>
      </c>
      <c r="G62" s="37" t="s">
        <v>17</v>
      </c>
      <c r="H62" s="40">
        <v>44470</v>
      </c>
      <c r="I62" s="51">
        <v>44835</v>
      </c>
      <c r="J62" s="59">
        <v>12000</v>
      </c>
      <c r="K62" s="63">
        <f t="shared" si="0"/>
        <v>344.4</v>
      </c>
      <c r="L62" s="63">
        <f t="shared" si="1"/>
        <v>851.9999999999999</v>
      </c>
      <c r="M62" s="64">
        <f t="shared" si="2"/>
        <v>144</v>
      </c>
      <c r="N62" s="67">
        <f t="shared" si="3"/>
        <v>364.8</v>
      </c>
      <c r="O62" s="63">
        <f t="shared" si="4"/>
        <v>850.8000000000001</v>
      </c>
      <c r="P62" s="69">
        <v>0</v>
      </c>
      <c r="Q62" s="3">
        <f t="shared" si="5"/>
        <v>2556</v>
      </c>
      <c r="R62" s="68">
        <v>0</v>
      </c>
      <c r="S62" s="63">
        <f t="shared" si="6"/>
        <v>1846.8</v>
      </c>
      <c r="T62" s="70">
        <f t="shared" si="7"/>
        <v>11290.800000000001</v>
      </c>
    </row>
    <row r="63" spans="1:20" s="21" customFormat="1" ht="19.5" customHeight="1">
      <c r="A63" s="13">
        <v>54</v>
      </c>
      <c r="B63" s="23" t="s">
        <v>184</v>
      </c>
      <c r="C63" s="24" t="s">
        <v>185</v>
      </c>
      <c r="D63" s="22" t="s">
        <v>105</v>
      </c>
      <c r="E63" s="22" t="s">
        <v>105</v>
      </c>
      <c r="F63" s="18" t="s">
        <v>379</v>
      </c>
      <c r="G63" s="37" t="s">
        <v>17</v>
      </c>
      <c r="H63" s="43">
        <v>44075</v>
      </c>
      <c r="I63" s="40">
        <v>44440</v>
      </c>
      <c r="J63" s="59">
        <v>10000</v>
      </c>
      <c r="K63" s="63">
        <f t="shared" si="0"/>
        <v>287</v>
      </c>
      <c r="L63" s="63">
        <f t="shared" si="1"/>
        <v>709.9999999999999</v>
      </c>
      <c r="M63" s="64">
        <f t="shared" si="2"/>
        <v>120</v>
      </c>
      <c r="N63" s="67">
        <f t="shared" si="3"/>
        <v>304</v>
      </c>
      <c r="O63" s="63">
        <f t="shared" si="4"/>
        <v>709</v>
      </c>
      <c r="P63" s="69">
        <v>0</v>
      </c>
      <c r="Q63" s="3">
        <f t="shared" si="5"/>
        <v>2130</v>
      </c>
      <c r="R63" s="68">
        <v>0</v>
      </c>
      <c r="S63" s="63">
        <f t="shared" si="6"/>
        <v>1539</v>
      </c>
      <c r="T63" s="70">
        <f t="shared" si="7"/>
        <v>9409</v>
      </c>
    </row>
    <row r="64" spans="1:20" s="21" customFormat="1" ht="19.5" customHeight="1">
      <c r="A64" s="13">
        <v>55</v>
      </c>
      <c r="B64" s="23" t="s">
        <v>186</v>
      </c>
      <c r="C64" s="24" t="s">
        <v>187</v>
      </c>
      <c r="D64" s="17" t="s">
        <v>32</v>
      </c>
      <c r="E64" s="17" t="s">
        <v>33</v>
      </c>
      <c r="F64" s="18" t="s">
        <v>379</v>
      </c>
      <c r="G64" s="37" t="s">
        <v>17</v>
      </c>
      <c r="H64" s="44">
        <v>44106</v>
      </c>
      <c r="I64" s="40">
        <v>44471</v>
      </c>
      <c r="J64" s="59">
        <v>13530</v>
      </c>
      <c r="K64" s="63">
        <f t="shared" si="0"/>
        <v>388.311</v>
      </c>
      <c r="L64" s="63">
        <f t="shared" si="1"/>
        <v>960.6299999999999</v>
      </c>
      <c r="M64" s="64">
        <f t="shared" si="2"/>
        <v>162.36</v>
      </c>
      <c r="N64" s="67">
        <f t="shared" si="3"/>
        <v>411.312</v>
      </c>
      <c r="O64" s="63">
        <f t="shared" si="4"/>
        <v>959.277</v>
      </c>
      <c r="P64" s="69">
        <v>0</v>
      </c>
      <c r="Q64" s="3">
        <f t="shared" si="5"/>
        <v>2881.89</v>
      </c>
      <c r="R64" s="68">
        <v>0</v>
      </c>
      <c r="S64" s="63">
        <f t="shared" si="6"/>
        <v>2082.267</v>
      </c>
      <c r="T64" s="70">
        <f t="shared" si="7"/>
        <v>12730.377</v>
      </c>
    </row>
    <row r="65" spans="1:20" s="21" customFormat="1" ht="15">
      <c r="A65" s="13">
        <v>56</v>
      </c>
      <c r="B65" s="23" t="s">
        <v>188</v>
      </c>
      <c r="C65" s="24" t="s">
        <v>189</v>
      </c>
      <c r="D65" s="22" t="s">
        <v>40</v>
      </c>
      <c r="E65" s="22" t="s">
        <v>41</v>
      </c>
      <c r="F65" s="18" t="s">
        <v>380</v>
      </c>
      <c r="G65" s="37" t="s">
        <v>17</v>
      </c>
      <c r="H65" s="52">
        <v>44138</v>
      </c>
      <c r="I65" s="52">
        <v>44503</v>
      </c>
      <c r="J65" s="59">
        <v>10000</v>
      </c>
      <c r="K65" s="63">
        <f t="shared" si="0"/>
        <v>287</v>
      </c>
      <c r="L65" s="63">
        <f t="shared" si="1"/>
        <v>709.9999999999999</v>
      </c>
      <c r="M65" s="64">
        <f t="shared" si="2"/>
        <v>120</v>
      </c>
      <c r="N65" s="67">
        <f t="shared" si="3"/>
        <v>304</v>
      </c>
      <c r="O65" s="63">
        <f t="shared" si="4"/>
        <v>709</v>
      </c>
      <c r="P65" s="69">
        <v>0</v>
      </c>
      <c r="Q65" s="3">
        <f t="shared" si="5"/>
        <v>2130</v>
      </c>
      <c r="R65" s="68">
        <v>0</v>
      </c>
      <c r="S65" s="63">
        <f t="shared" si="6"/>
        <v>1539</v>
      </c>
      <c r="T65" s="70">
        <f t="shared" si="7"/>
        <v>9409</v>
      </c>
    </row>
    <row r="66" spans="1:20" s="21" customFormat="1" ht="15">
      <c r="A66" s="13">
        <v>57</v>
      </c>
      <c r="B66" s="23" t="s">
        <v>190</v>
      </c>
      <c r="C66" s="24" t="s">
        <v>191</v>
      </c>
      <c r="D66" s="22" t="s">
        <v>192</v>
      </c>
      <c r="E66" s="22" t="s">
        <v>193</v>
      </c>
      <c r="F66" s="18" t="s">
        <v>379</v>
      </c>
      <c r="G66" s="37" t="s">
        <v>17</v>
      </c>
      <c r="H66" s="52">
        <v>44013</v>
      </c>
      <c r="I66" s="52">
        <v>44378</v>
      </c>
      <c r="J66" s="59">
        <v>10000</v>
      </c>
      <c r="K66" s="63">
        <f aca="true" t="shared" si="8" ref="K66:K120">J66*2.87%</f>
        <v>287</v>
      </c>
      <c r="L66" s="63">
        <f aca="true" t="shared" si="9" ref="L66:L120">J66*7.1%</f>
        <v>709.9999999999999</v>
      </c>
      <c r="M66" s="64">
        <f aca="true" t="shared" si="10" ref="M66:M120">J66*1.2%</f>
        <v>120</v>
      </c>
      <c r="N66" s="67">
        <f aca="true" t="shared" si="11" ref="N66:N120">J66*3.04%</f>
        <v>304</v>
      </c>
      <c r="O66" s="63">
        <f aca="true" t="shared" si="12" ref="O66:O120">J66*7.09%</f>
        <v>709</v>
      </c>
      <c r="P66" s="69">
        <v>0</v>
      </c>
      <c r="Q66" s="3">
        <f t="shared" si="5"/>
        <v>2130</v>
      </c>
      <c r="R66" s="68">
        <v>0</v>
      </c>
      <c r="S66" s="63">
        <f t="shared" si="6"/>
        <v>1539</v>
      </c>
      <c r="T66" s="70">
        <f t="shared" si="7"/>
        <v>9409</v>
      </c>
    </row>
    <row r="67" spans="1:20" s="21" customFormat="1" ht="21.75" customHeight="1">
      <c r="A67" s="13">
        <v>58</v>
      </c>
      <c r="B67" s="23" t="s">
        <v>194</v>
      </c>
      <c r="C67" s="24" t="s">
        <v>195</v>
      </c>
      <c r="D67" s="22" t="s">
        <v>144</v>
      </c>
      <c r="E67" s="22" t="s">
        <v>196</v>
      </c>
      <c r="F67" s="18" t="s">
        <v>379</v>
      </c>
      <c r="G67" s="37" t="s">
        <v>17</v>
      </c>
      <c r="H67" s="40">
        <v>44288</v>
      </c>
      <c r="I67" s="40">
        <v>44288</v>
      </c>
      <c r="J67" s="59">
        <v>10000</v>
      </c>
      <c r="K67" s="63">
        <f t="shared" si="8"/>
        <v>287</v>
      </c>
      <c r="L67" s="63">
        <f t="shared" si="9"/>
        <v>709.9999999999999</v>
      </c>
      <c r="M67" s="64">
        <f t="shared" si="10"/>
        <v>120</v>
      </c>
      <c r="N67" s="67">
        <f t="shared" si="11"/>
        <v>304</v>
      </c>
      <c r="O67" s="63">
        <f t="shared" si="12"/>
        <v>709</v>
      </c>
      <c r="P67" s="69">
        <v>0</v>
      </c>
      <c r="Q67" s="3">
        <f aca="true" t="shared" si="13" ref="Q67:Q121">SUM(K67:P67)</f>
        <v>2130</v>
      </c>
      <c r="R67" s="68">
        <v>0</v>
      </c>
      <c r="S67" s="63">
        <f aca="true" t="shared" si="14" ref="S67:S121">+L67+O67+M67</f>
        <v>1539</v>
      </c>
      <c r="T67" s="70">
        <f aca="true" t="shared" si="15" ref="T67:T121">J67-K67-N67-R67-P67</f>
        <v>9409</v>
      </c>
    </row>
    <row r="68" spans="1:20" s="21" customFormat="1" ht="21.75" customHeight="1">
      <c r="A68" s="13">
        <v>59</v>
      </c>
      <c r="B68" s="23" t="s">
        <v>197</v>
      </c>
      <c r="C68" s="24" t="s">
        <v>198</v>
      </c>
      <c r="D68" s="22" t="s">
        <v>144</v>
      </c>
      <c r="E68" s="22" t="s">
        <v>196</v>
      </c>
      <c r="F68" s="18" t="s">
        <v>379</v>
      </c>
      <c r="G68" s="37" t="s">
        <v>17</v>
      </c>
      <c r="H68" s="52">
        <v>44214</v>
      </c>
      <c r="I68" s="52">
        <v>44579</v>
      </c>
      <c r="J68" s="59">
        <v>11000</v>
      </c>
      <c r="K68" s="63">
        <f t="shared" si="8"/>
        <v>315.7</v>
      </c>
      <c r="L68" s="63">
        <f t="shared" si="9"/>
        <v>780.9999999999999</v>
      </c>
      <c r="M68" s="64">
        <f t="shared" si="10"/>
        <v>132</v>
      </c>
      <c r="N68" s="67">
        <f t="shared" si="11"/>
        <v>334.4</v>
      </c>
      <c r="O68" s="63">
        <f t="shared" si="12"/>
        <v>779.9000000000001</v>
      </c>
      <c r="P68" s="69">
        <v>0</v>
      </c>
      <c r="Q68" s="3">
        <f t="shared" si="13"/>
        <v>2343</v>
      </c>
      <c r="R68" s="68">
        <v>0</v>
      </c>
      <c r="S68" s="63">
        <f t="shared" si="14"/>
        <v>1692.9</v>
      </c>
      <c r="T68" s="70">
        <f t="shared" si="15"/>
        <v>10349.9</v>
      </c>
    </row>
    <row r="69" spans="1:20" s="21" customFormat="1" ht="20.25" customHeight="1" thickBot="1">
      <c r="A69" s="13">
        <v>60</v>
      </c>
      <c r="B69" s="26" t="s">
        <v>197</v>
      </c>
      <c r="C69" s="27" t="s">
        <v>199</v>
      </c>
      <c r="D69" s="14" t="s">
        <v>33</v>
      </c>
      <c r="E69" s="14" t="s">
        <v>32</v>
      </c>
      <c r="F69" s="18" t="s">
        <v>379</v>
      </c>
      <c r="G69" s="37" t="s">
        <v>17</v>
      </c>
      <c r="H69" s="53">
        <v>44389</v>
      </c>
      <c r="I69" s="47">
        <v>44754</v>
      </c>
      <c r="J69" s="62">
        <v>14000</v>
      </c>
      <c r="K69" s="63">
        <f t="shared" si="8"/>
        <v>401.8</v>
      </c>
      <c r="L69" s="63">
        <f t="shared" si="9"/>
        <v>993.9999999999999</v>
      </c>
      <c r="M69" s="64">
        <f t="shared" si="10"/>
        <v>168</v>
      </c>
      <c r="N69" s="67">
        <f t="shared" si="11"/>
        <v>425.6</v>
      </c>
      <c r="O69" s="63">
        <f t="shared" si="12"/>
        <v>992.6</v>
      </c>
      <c r="P69" s="69">
        <v>0</v>
      </c>
      <c r="Q69" s="3">
        <f t="shared" si="13"/>
        <v>2982</v>
      </c>
      <c r="R69" s="68">
        <v>0</v>
      </c>
      <c r="S69" s="63">
        <f t="shared" si="14"/>
        <v>2154.6</v>
      </c>
      <c r="T69" s="70">
        <f t="shared" si="15"/>
        <v>13172.6</v>
      </c>
    </row>
    <row r="70" spans="1:20" s="21" customFormat="1" ht="15.75" thickBot="1">
      <c r="A70" s="13">
        <v>61</v>
      </c>
      <c r="B70" s="23" t="s">
        <v>200</v>
      </c>
      <c r="C70" s="24" t="s">
        <v>201</v>
      </c>
      <c r="D70" s="22" t="s">
        <v>130</v>
      </c>
      <c r="E70" s="22" t="s">
        <v>202</v>
      </c>
      <c r="F70" s="18" t="s">
        <v>381</v>
      </c>
      <c r="G70" s="37" t="s">
        <v>17</v>
      </c>
      <c r="H70" s="52">
        <v>44044</v>
      </c>
      <c r="I70" s="52">
        <v>44409</v>
      </c>
      <c r="J70" s="62">
        <v>10000</v>
      </c>
      <c r="K70" s="63">
        <f t="shared" si="8"/>
        <v>287</v>
      </c>
      <c r="L70" s="63">
        <f t="shared" si="9"/>
        <v>709.9999999999999</v>
      </c>
      <c r="M70" s="64">
        <f t="shared" si="10"/>
        <v>120</v>
      </c>
      <c r="N70" s="67">
        <f t="shared" si="11"/>
        <v>304</v>
      </c>
      <c r="O70" s="63">
        <f t="shared" si="12"/>
        <v>709</v>
      </c>
      <c r="P70" s="69">
        <v>0</v>
      </c>
      <c r="Q70" s="3">
        <f t="shared" si="13"/>
        <v>2130</v>
      </c>
      <c r="R70" s="68">
        <v>0</v>
      </c>
      <c r="S70" s="63">
        <f t="shared" si="14"/>
        <v>1539</v>
      </c>
      <c r="T70" s="70">
        <f t="shared" si="15"/>
        <v>9409</v>
      </c>
    </row>
    <row r="71" spans="1:20" s="21" customFormat="1" ht="15.75" thickBot="1">
      <c r="A71" s="13">
        <v>62</v>
      </c>
      <c r="B71" s="26" t="s">
        <v>203</v>
      </c>
      <c r="C71" s="24" t="s">
        <v>204</v>
      </c>
      <c r="D71" s="34" t="s">
        <v>205</v>
      </c>
      <c r="E71" s="34" t="s">
        <v>206</v>
      </c>
      <c r="F71" s="18" t="s">
        <v>382</v>
      </c>
      <c r="G71" s="37" t="s">
        <v>17</v>
      </c>
      <c r="H71" s="40">
        <v>44287</v>
      </c>
      <c r="I71" s="40">
        <v>44652</v>
      </c>
      <c r="J71" s="62">
        <v>35000</v>
      </c>
      <c r="K71" s="63">
        <f t="shared" si="8"/>
        <v>1004.5</v>
      </c>
      <c r="L71" s="63">
        <f t="shared" si="9"/>
        <v>2485</v>
      </c>
      <c r="M71" s="64">
        <f t="shared" si="10"/>
        <v>420</v>
      </c>
      <c r="N71" s="67">
        <f t="shared" si="11"/>
        <v>1064</v>
      </c>
      <c r="O71" s="63">
        <f t="shared" si="12"/>
        <v>2481.5</v>
      </c>
      <c r="P71" s="69">
        <v>0</v>
      </c>
      <c r="Q71" s="3">
        <f t="shared" si="13"/>
        <v>7455</v>
      </c>
      <c r="R71" s="68">
        <v>0</v>
      </c>
      <c r="S71" s="63">
        <f t="shared" si="14"/>
        <v>5386.5</v>
      </c>
      <c r="T71" s="70">
        <f t="shared" si="15"/>
        <v>32931.5</v>
      </c>
    </row>
    <row r="72" spans="1:20" s="21" customFormat="1" ht="15.75" thickBot="1">
      <c r="A72" s="13">
        <v>63</v>
      </c>
      <c r="B72" s="23" t="s">
        <v>207</v>
      </c>
      <c r="C72" s="24" t="s">
        <v>208</v>
      </c>
      <c r="D72" s="22" t="s">
        <v>209</v>
      </c>
      <c r="E72" s="22" t="s">
        <v>210</v>
      </c>
      <c r="F72" s="18" t="s">
        <v>380</v>
      </c>
      <c r="G72" s="37" t="s">
        <v>17</v>
      </c>
      <c r="H72" s="53">
        <v>43952</v>
      </c>
      <c r="I72" s="53">
        <v>44317</v>
      </c>
      <c r="J72" s="62">
        <v>10000</v>
      </c>
      <c r="K72" s="63">
        <f t="shared" si="8"/>
        <v>287</v>
      </c>
      <c r="L72" s="63">
        <f t="shared" si="9"/>
        <v>709.9999999999999</v>
      </c>
      <c r="M72" s="64">
        <f t="shared" si="10"/>
        <v>120</v>
      </c>
      <c r="N72" s="67">
        <f t="shared" si="11"/>
        <v>304</v>
      </c>
      <c r="O72" s="63">
        <f t="shared" si="12"/>
        <v>709</v>
      </c>
      <c r="P72" s="69">
        <v>0</v>
      </c>
      <c r="Q72" s="3">
        <f t="shared" si="13"/>
        <v>2130</v>
      </c>
      <c r="R72" s="68">
        <v>0</v>
      </c>
      <c r="S72" s="63">
        <f t="shared" si="14"/>
        <v>1539</v>
      </c>
      <c r="T72" s="70">
        <f t="shared" si="15"/>
        <v>9409</v>
      </c>
    </row>
    <row r="73" spans="1:20" s="21" customFormat="1" ht="15.75" thickBot="1">
      <c r="A73" s="13">
        <v>64</v>
      </c>
      <c r="B73" s="23" t="s">
        <v>207</v>
      </c>
      <c r="C73" s="24" t="s">
        <v>211</v>
      </c>
      <c r="D73" s="22" t="s">
        <v>212</v>
      </c>
      <c r="E73" s="22" t="s">
        <v>213</v>
      </c>
      <c r="F73" s="18" t="s">
        <v>379</v>
      </c>
      <c r="G73" s="37" t="s">
        <v>17</v>
      </c>
      <c r="H73" s="52">
        <v>44147</v>
      </c>
      <c r="I73" s="52">
        <v>44512</v>
      </c>
      <c r="J73" s="62">
        <v>10000</v>
      </c>
      <c r="K73" s="63">
        <f t="shared" si="8"/>
        <v>287</v>
      </c>
      <c r="L73" s="63">
        <f t="shared" si="9"/>
        <v>709.9999999999999</v>
      </c>
      <c r="M73" s="64">
        <f t="shared" si="10"/>
        <v>120</v>
      </c>
      <c r="N73" s="67">
        <f t="shared" si="11"/>
        <v>304</v>
      </c>
      <c r="O73" s="63">
        <f t="shared" si="12"/>
        <v>709</v>
      </c>
      <c r="P73" s="69">
        <v>0</v>
      </c>
      <c r="Q73" s="3">
        <f t="shared" si="13"/>
        <v>2130</v>
      </c>
      <c r="R73" s="68">
        <v>0</v>
      </c>
      <c r="S73" s="63">
        <f t="shared" si="14"/>
        <v>1539</v>
      </c>
      <c r="T73" s="70">
        <f t="shared" si="15"/>
        <v>9409</v>
      </c>
    </row>
    <row r="74" spans="1:20" s="21" customFormat="1" ht="15">
      <c r="A74" s="13">
        <v>65</v>
      </c>
      <c r="B74" s="23" t="s">
        <v>214</v>
      </c>
      <c r="C74" s="24" t="s">
        <v>215</v>
      </c>
      <c r="D74" s="22" t="s">
        <v>36</v>
      </c>
      <c r="E74" s="22" t="s">
        <v>37</v>
      </c>
      <c r="F74" s="18" t="s">
        <v>380</v>
      </c>
      <c r="G74" s="37" t="s">
        <v>17</v>
      </c>
      <c r="H74" s="54">
        <v>44073</v>
      </c>
      <c r="I74" s="47">
        <v>44438</v>
      </c>
      <c r="J74" s="59">
        <v>10000</v>
      </c>
      <c r="K74" s="63">
        <f t="shared" si="8"/>
        <v>287</v>
      </c>
      <c r="L74" s="63">
        <f t="shared" si="9"/>
        <v>709.9999999999999</v>
      </c>
      <c r="M74" s="64">
        <f t="shared" si="10"/>
        <v>120</v>
      </c>
      <c r="N74" s="67">
        <f t="shared" si="11"/>
        <v>304</v>
      </c>
      <c r="O74" s="63">
        <f t="shared" si="12"/>
        <v>709</v>
      </c>
      <c r="P74" s="69">
        <v>0</v>
      </c>
      <c r="Q74" s="3">
        <f t="shared" si="13"/>
        <v>2130</v>
      </c>
      <c r="R74" s="68">
        <v>0</v>
      </c>
      <c r="S74" s="63">
        <f t="shared" si="14"/>
        <v>1539</v>
      </c>
      <c r="T74" s="70">
        <f t="shared" si="15"/>
        <v>9409</v>
      </c>
    </row>
    <row r="75" spans="1:20" s="21" customFormat="1" ht="15">
      <c r="A75" s="13">
        <v>66</v>
      </c>
      <c r="B75" s="23" t="s">
        <v>216</v>
      </c>
      <c r="C75" s="24" t="s">
        <v>217</v>
      </c>
      <c r="D75" s="22" t="s">
        <v>212</v>
      </c>
      <c r="E75" s="22" t="s">
        <v>213</v>
      </c>
      <c r="F75" s="18" t="s">
        <v>379</v>
      </c>
      <c r="G75" s="37" t="s">
        <v>17</v>
      </c>
      <c r="H75" s="40">
        <v>44256</v>
      </c>
      <c r="I75" s="40">
        <v>44621</v>
      </c>
      <c r="J75" s="59">
        <v>10000</v>
      </c>
      <c r="K75" s="63">
        <f t="shared" si="8"/>
        <v>287</v>
      </c>
      <c r="L75" s="63">
        <f t="shared" si="9"/>
        <v>709.9999999999999</v>
      </c>
      <c r="M75" s="64">
        <f t="shared" si="10"/>
        <v>120</v>
      </c>
      <c r="N75" s="67">
        <f t="shared" si="11"/>
        <v>304</v>
      </c>
      <c r="O75" s="63">
        <f t="shared" si="12"/>
        <v>709</v>
      </c>
      <c r="P75" s="69">
        <v>0</v>
      </c>
      <c r="Q75" s="3">
        <f t="shared" si="13"/>
        <v>2130</v>
      </c>
      <c r="R75" s="68">
        <v>0</v>
      </c>
      <c r="S75" s="63">
        <f t="shared" si="14"/>
        <v>1539</v>
      </c>
      <c r="T75" s="70">
        <f t="shared" si="15"/>
        <v>9409</v>
      </c>
    </row>
    <row r="76" spans="1:20" s="21" customFormat="1" ht="15">
      <c r="A76" s="13">
        <v>67</v>
      </c>
      <c r="B76" s="23" t="s">
        <v>218</v>
      </c>
      <c r="C76" s="24" t="s">
        <v>219</v>
      </c>
      <c r="D76" s="14" t="s">
        <v>84</v>
      </c>
      <c r="E76" s="14" t="s">
        <v>84</v>
      </c>
      <c r="F76" s="18" t="s">
        <v>380</v>
      </c>
      <c r="G76" s="37" t="s">
        <v>17</v>
      </c>
      <c r="H76" s="47">
        <v>44282</v>
      </c>
      <c r="I76" s="47">
        <v>44647</v>
      </c>
      <c r="J76" s="59">
        <v>10000</v>
      </c>
      <c r="K76" s="63">
        <f t="shared" si="8"/>
        <v>287</v>
      </c>
      <c r="L76" s="63">
        <f t="shared" si="9"/>
        <v>709.9999999999999</v>
      </c>
      <c r="M76" s="64">
        <f t="shared" si="10"/>
        <v>120</v>
      </c>
      <c r="N76" s="67">
        <f t="shared" si="11"/>
        <v>304</v>
      </c>
      <c r="O76" s="63">
        <f t="shared" si="12"/>
        <v>709</v>
      </c>
      <c r="P76" s="69">
        <v>0</v>
      </c>
      <c r="Q76" s="3">
        <f t="shared" si="13"/>
        <v>2130</v>
      </c>
      <c r="R76" s="68">
        <v>0</v>
      </c>
      <c r="S76" s="63">
        <f t="shared" si="14"/>
        <v>1539</v>
      </c>
      <c r="T76" s="70">
        <f t="shared" si="15"/>
        <v>9409</v>
      </c>
    </row>
    <row r="77" spans="1:20" s="21" customFormat="1" ht="15">
      <c r="A77" s="13">
        <v>68</v>
      </c>
      <c r="B77" s="23" t="s">
        <v>220</v>
      </c>
      <c r="C77" s="24" t="s">
        <v>221</v>
      </c>
      <c r="D77" s="17" t="s">
        <v>32</v>
      </c>
      <c r="E77" s="17" t="s">
        <v>33</v>
      </c>
      <c r="F77" s="18" t="s">
        <v>379</v>
      </c>
      <c r="G77" s="37" t="s">
        <v>17</v>
      </c>
      <c r="H77" s="44">
        <v>44205</v>
      </c>
      <c r="I77" s="40">
        <v>44570</v>
      </c>
      <c r="J77" s="59">
        <v>12000</v>
      </c>
      <c r="K77" s="63">
        <f t="shared" si="8"/>
        <v>344.4</v>
      </c>
      <c r="L77" s="63">
        <f t="shared" si="9"/>
        <v>851.9999999999999</v>
      </c>
      <c r="M77" s="64">
        <f t="shared" si="10"/>
        <v>144</v>
      </c>
      <c r="N77" s="67">
        <f t="shared" si="11"/>
        <v>364.8</v>
      </c>
      <c r="O77" s="63">
        <f t="shared" si="12"/>
        <v>850.8000000000001</v>
      </c>
      <c r="P77" s="69">
        <v>0</v>
      </c>
      <c r="Q77" s="3">
        <f t="shared" si="13"/>
        <v>2556</v>
      </c>
      <c r="R77" s="68">
        <v>0</v>
      </c>
      <c r="S77" s="63">
        <f t="shared" si="14"/>
        <v>1846.8</v>
      </c>
      <c r="T77" s="70">
        <f t="shared" si="15"/>
        <v>11290.800000000001</v>
      </c>
    </row>
    <row r="78" spans="1:20" s="21" customFormat="1" ht="15">
      <c r="A78" s="13">
        <v>69</v>
      </c>
      <c r="B78" s="23" t="s">
        <v>222</v>
      </c>
      <c r="C78" s="24" t="s">
        <v>223</v>
      </c>
      <c r="D78" s="22" t="s">
        <v>224</v>
      </c>
      <c r="E78" s="22" t="s">
        <v>225</v>
      </c>
      <c r="F78" s="18" t="s">
        <v>381</v>
      </c>
      <c r="G78" s="37" t="s">
        <v>17</v>
      </c>
      <c r="H78" s="44">
        <v>44216</v>
      </c>
      <c r="I78" s="40">
        <v>44216</v>
      </c>
      <c r="J78" s="59">
        <v>15000</v>
      </c>
      <c r="K78" s="63">
        <f t="shared" si="8"/>
        <v>430.5</v>
      </c>
      <c r="L78" s="63">
        <f t="shared" si="9"/>
        <v>1065</v>
      </c>
      <c r="M78" s="64">
        <f t="shared" si="10"/>
        <v>180</v>
      </c>
      <c r="N78" s="67">
        <f t="shared" si="11"/>
        <v>456</v>
      </c>
      <c r="O78" s="63">
        <f t="shared" si="12"/>
        <v>1063.5</v>
      </c>
      <c r="P78" s="69">
        <v>0</v>
      </c>
      <c r="Q78" s="3">
        <f t="shared" si="13"/>
        <v>3195</v>
      </c>
      <c r="R78" s="68">
        <v>0</v>
      </c>
      <c r="S78" s="63">
        <f t="shared" si="14"/>
        <v>2308.5</v>
      </c>
      <c r="T78" s="70">
        <f t="shared" si="15"/>
        <v>14113.5</v>
      </c>
    </row>
    <row r="79" spans="1:20" s="21" customFormat="1" ht="21" customHeight="1">
      <c r="A79" s="13">
        <v>70</v>
      </c>
      <c r="B79" s="23" t="s">
        <v>228</v>
      </c>
      <c r="C79" s="24" t="s">
        <v>229</v>
      </c>
      <c r="D79" s="17" t="s">
        <v>32</v>
      </c>
      <c r="E79" s="17" t="s">
        <v>33</v>
      </c>
      <c r="F79" s="18" t="s">
        <v>379</v>
      </c>
      <c r="G79" s="37" t="s">
        <v>17</v>
      </c>
      <c r="H79" s="40">
        <v>44470</v>
      </c>
      <c r="I79" s="40">
        <v>44835</v>
      </c>
      <c r="J79" s="59">
        <v>12000</v>
      </c>
      <c r="K79" s="63">
        <f t="shared" si="8"/>
        <v>344.4</v>
      </c>
      <c r="L79" s="63">
        <f t="shared" si="9"/>
        <v>851.9999999999999</v>
      </c>
      <c r="M79" s="64">
        <f t="shared" si="10"/>
        <v>144</v>
      </c>
      <c r="N79" s="67">
        <f t="shared" si="11"/>
        <v>364.8</v>
      </c>
      <c r="O79" s="63">
        <f t="shared" si="12"/>
        <v>850.8000000000001</v>
      </c>
      <c r="P79" s="69">
        <v>0</v>
      </c>
      <c r="Q79" s="3">
        <f t="shared" si="13"/>
        <v>2556</v>
      </c>
      <c r="R79" s="68">
        <v>0</v>
      </c>
      <c r="S79" s="63">
        <f t="shared" si="14"/>
        <v>1846.8</v>
      </c>
      <c r="T79" s="70">
        <f t="shared" si="15"/>
        <v>11290.800000000001</v>
      </c>
    </row>
    <row r="80" spans="1:20" s="21" customFormat="1" ht="15">
      <c r="A80" s="13">
        <v>71</v>
      </c>
      <c r="B80" s="23" t="s">
        <v>230</v>
      </c>
      <c r="C80" s="24" t="s">
        <v>231</v>
      </c>
      <c r="D80" s="22" t="s">
        <v>61</v>
      </c>
      <c r="E80" s="22" t="s">
        <v>206</v>
      </c>
      <c r="F80" s="18" t="s">
        <v>382</v>
      </c>
      <c r="G80" s="37" t="s">
        <v>17</v>
      </c>
      <c r="H80" s="55">
        <v>44109</v>
      </c>
      <c r="I80" s="55">
        <v>44474</v>
      </c>
      <c r="J80" s="59">
        <v>26250</v>
      </c>
      <c r="K80" s="63">
        <f t="shared" si="8"/>
        <v>753.375</v>
      </c>
      <c r="L80" s="63">
        <f t="shared" si="9"/>
        <v>1863.7499999999998</v>
      </c>
      <c r="M80" s="64">
        <f t="shared" si="10"/>
        <v>315</v>
      </c>
      <c r="N80" s="67">
        <f t="shared" si="11"/>
        <v>798</v>
      </c>
      <c r="O80" s="63">
        <f t="shared" si="12"/>
        <v>1861.1250000000002</v>
      </c>
      <c r="P80" s="69">
        <v>0</v>
      </c>
      <c r="Q80" s="3">
        <f t="shared" si="13"/>
        <v>5591.25</v>
      </c>
      <c r="R80" s="68">
        <v>0</v>
      </c>
      <c r="S80" s="63">
        <f t="shared" si="14"/>
        <v>4039.875</v>
      </c>
      <c r="T80" s="70">
        <f t="shared" si="15"/>
        <v>24698.625</v>
      </c>
    </row>
    <row r="81" spans="1:20" s="21" customFormat="1" ht="15">
      <c r="A81" s="13">
        <v>72</v>
      </c>
      <c r="B81" s="23" t="s">
        <v>232</v>
      </c>
      <c r="C81" s="24" t="s">
        <v>233</v>
      </c>
      <c r="D81" s="14" t="s">
        <v>84</v>
      </c>
      <c r="E81" s="14" t="s">
        <v>84</v>
      </c>
      <c r="F81" s="18" t="s">
        <v>380</v>
      </c>
      <c r="G81" s="37" t="s">
        <v>17</v>
      </c>
      <c r="H81" s="52">
        <v>44116</v>
      </c>
      <c r="I81" s="52">
        <v>44481</v>
      </c>
      <c r="J81" s="59">
        <v>10000</v>
      </c>
      <c r="K81" s="63">
        <f t="shared" si="8"/>
        <v>287</v>
      </c>
      <c r="L81" s="63">
        <f t="shared" si="9"/>
        <v>709.9999999999999</v>
      </c>
      <c r="M81" s="64">
        <f t="shared" si="10"/>
        <v>120</v>
      </c>
      <c r="N81" s="67">
        <f t="shared" si="11"/>
        <v>304</v>
      </c>
      <c r="O81" s="63">
        <f t="shared" si="12"/>
        <v>709</v>
      </c>
      <c r="P81" s="69">
        <v>0</v>
      </c>
      <c r="Q81" s="3">
        <f t="shared" si="13"/>
        <v>2130</v>
      </c>
      <c r="R81" s="68">
        <v>0</v>
      </c>
      <c r="S81" s="63">
        <f t="shared" si="14"/>
        <v>1539</v>
      </c>
      <c r="T81" s="70">
        <f t="shared" si="15"/>
        <v>9409</v>
      </c>
    </row>
    <row r="82" spans="1:20" s="21" customFormat="1" ht="15">
      <c r="A82" s="13">
        <v>73</v>
      </c>
      <c r="B82" s="23" t="s">
        <v>234</v>
      </c>
      <c r="C82" s="24" t="s">
        <v>235</v>
      </c>
      <c r="D82" s="17" t="s">
        <v>32</v>
      </c>
      <c r="E82" s="17" t="s">
        <v>33</v>
      </c>
      <c r="F82" s="18" t="s">
        <v>379</v>
      </c>
      <c r="G82" s="37" t="s">
        <v>17</v>
      </c>
      <c r="H82" s="52">
        <v>44211</v>
      </c>
      <c r="I82" s="52">
        <v>44576</v>
      </c>
      <c r="J82" s="59">
        <v>17530</v>
      </c>
      <c r="K82" s="63">
        <f t="shared" si="8"/>
        <v>503.111</v>
      </c>
      <c r="L82" s="63">
        <f t="shared" si="9"/>
        <v>1244.6299999999999</v>
      </c>
      <c r="M82" s="64">
        <f t="shared" si="10"/>
        <v>210.36</v>
      </c>
      <c r="N82" s="67">
        <f t="shared" si="11"/>
        <v>532.912</v>
      </c>
      <c r="O82" s="63">
        <f t="shared" si="12"/>
        <v>1242.8770000000002</v>
      </c>
      <c r="P82" s="69">
        <v>0</v>
      </c>
      <c r="Q82" s="3">
        <f t="shared" si="13"/>
        <v>3733.8900000000003</v>
      </c>
      <c r="R82" s="68">
        <v>0</v>
      </c>
      <c r="S82" s="63">
        <f t="shared" si="14"/>
        <v>2697.867</v>
      </c>
      <c r="T82" s="70">
        <f t="shared" si="15"/>
        <v>16493.977</v>
      </c>
    </row>
    <row r="83" spans="1:20" s="21" customFormat="1" ht="15">
      <c r="A83" s="13">
        <v>74</v>
      </c>
      <c r="B83" s="23" t="s">
        <v>236</v>
      </c>
      <c r="C83" s="24" t="s">
        <v>237</v>
      </c>
      <c r="D83" s="31" t="s">
        <v>238</v>
      </c>
      <c r="E83" s="31" t="s">
        <v>239</v>
      </c>
      <c r="F83" s="18" t="s">
        <v>379</v>
      </c>
      <c r="G83" s="37" t="s">
        <v>17</v>
      </c>
      <c r="H83" s="52">
        <v>44136</v>
      </c>
      <c r="I83" s="52">
        <v>44501</v>
      </c>
      <c r="J83" s="59">
        <v>10000</v>
      </c>
      <c r="K83" s="63">
        <f t="shared" si="8"/>
        <v>287</v>
      </c>
      <c r="L83" s="63">
        <f t="shared" si="9"/>
        <v>709.9999999999999</v>
      </c>
      <c r="M83" s="64">
        <f t="shared" si="10"/>
        <v>120</v>
      </c>
      <c r="N83" s="67">
        <f t="shared" si="11"/>
        <v>304</v>
      </c>
      <c r="O83" s="63">
        <f t="shared" si="12"/>
        <v>709</v>
      </c>
      <c r="P83" s="69">
        <v>0</v>
      </c>
      <c r="Q83" s="3">
        <f t="shared" si="13"/>
        <v>2130</v>
      </c>
      <c r="R83" s="68">
        <v>0</v>
      </c>
      <c r="S83" s="63">
        <f t="shared" si="14"/>
        <v>1539</v>
      </c>
      <c r="T83" s="70">
        <f t="shared" si="15"/>
        <v>9409</v>
      </c>
    </row>
    <row r="84" spans="1:20" s="21" customFormat="1" ht="21.75" customHeight="1">
      <c r="A84" s="13">
        <v>75</v>
      </c>
      <c r="B84" s="23" t="s">
        <v>240</v>
      </c>
      <c r="C84" s="24" t="s">
        <v>241</v>
      </c>
      <c r="D84" s="17" t="s">
        <v>32</v>
      </c>
      <c r="E84" s="17" t="s">
        <v>33</v>
      </c>
      <c r="F84" s="18" t="s">
        <v>379</v>
      </c>
      <c r="G84" s="37" t="s">
        <v>17</v>
      </c>
      <c r="H84" s="47">
        <v>44198</v>
      </c>
      <c r="I84" s="47">
        <v>44563</v>
      </c>
      <c r="J84" s="59">
        <v>10000</v>
      </c>
      <c r="K84" s="63">
        <f t="shared" si="8"/>
        <v>287</v>
      </c>
      <c r="L84" s="63">
        <f t="shared" si="9"/>
        <v>709.9999999999999</v>
      </c>
      <c r="M84" s="64">
        <f t="shared" si="10"/>
        <v>120</v>
      </c>
      <c r="N84" s="67">
        <f t="shared" si="11"/>
        <v>304</v>
      </c>
      <c r="O84" s="63">
        <f t="shared" si="12"/>
        <v>709</v>
      </c>
      <c r="P84" s="69">
        <v>0</v>
      </c>
      <c r="Q84" s="3">
        <f t="shared" si="13"/>
        <v>2130</v>
      </c>
      <c r="R84" s="68">
        <v>0</v>
      </c>
      <c r="S84" s="63">
        <f t="shared" si="14"/>
        <v>1539</v>
      </c>
      <c r="T84" s="70">
        <f t="shared" si="15"/>
        <v>9409</v>
      </c>
    </row>
    <row r="85" spans="1:20" s="21" customFormat="1" ht="15">
      <c r="A85" s="13">
        <v>76</v>
      </c>
      <c r="B85" s="23" t="s">
        <v>242</v>
      </c>
      <c r="C85" s="24" t="s">
        <v>243</v>
      </c>
      <c r="D85" s="22" t="s">
        <v>40</v>
      </c>
      <c r="E85" s="22" t="s">
        <v>41</v>
      </c>
      <c r="F85" s="18" t="s">
        <v>380</v>
      </c>
      <c r="G85" s="37" t="s">
        <v>17</v>
      </c>
      <c r="H85" s="56">
        <v>44081</v>
      </c>
      <c r="I85" s="47">
        <v>44446</v>
      </c>
      <c r="J85" s="59">
        <v>10000</v>
      </c>
      <c r="K85" s="63">
        <f t="shared" si="8"/>
        <v>287</v>
      </c>
      <c r="L85" s="63">
        <f t="shared" si="9"/>
        <v>709.9999999999999</v>
      </c>
      <c r="M85" s="64">
        <f t="shared" si="10"/>
        <v>120</v>
      </c>
      <c r="N85" s="67">
        <f t="shared" si="11"/>
        <v>304</v>
      </c>
      <c r="O85" s="63">
        <f t="shared" si="12"/>
        <v>709</v>
      </c>
      <c r="P85" s="69">
        <v>0</v>
      </c>
      <c r="Q85" s="3">
        <f t="shared" si="13"/>
        <v>2130</v>
      </c>
      <c r="R85" s="68">
        <v>0</v>
      </c>
      <c r="S85" s="63">
        <f t="shared" si="14"/>
        <v>1539</v>
      </c>
      <c r="T85" s="70">
        <f t="shared" si="15"/>
        <v>9409</v>
      </c>
    </row>
    <row r="86" spans="1:20" s="21" customFormat="1" ht="15">
      <c r="A86" s="13">
        <v>77</v>
      </c>
      <c r="B86" s="23" t="s">
        <v>244</v>
      </c>
      <c r="C86" s="24" t="s">
        <v>245</v>
      </c>
      <c r="D86" s="17" t="s">
        <v>32</v>
      </c>
      <c r="E86" s="17" t="s">
        <v>33</v>
      </c>
      <c r="F86" s="18" t="s">
        <v>379</v>
      </c>
      <c r="G86" s="37" t="s">
        <v>17</v>
      </c>
      <c r="H86" s="40">
        <v>44440</v>
      </c>
      <c r="I86" s="40">
        <v>44805</v>
      </c>
      <c r="J86" s="59">
        <v>12000</v>
      </c>
      <c r="K86" s="63">
        <f t="shared" si="8"/>
        <v>344.4</v>
      </c>
      <c r="L86" s="63">
        <f t="shared" si="9"/>
        <v>851.9999999999999</v>
      </c>
      <c r="M86" s="64">
        <f t="shared" si="10"/>
        <v>144</v>
      </c>
      <c r="N86" s="67">
        <f t="shared" si="11"/>
        <v>364.8</v>
      </c>
      <c r="O86" s="63">
        <f t="shared" si="12"/>
        <v>850.8000000000001</v>
      </c>
      <c r="P86" s="69">
        <v>0</v>
      </c>
      <c r="Q86" s="3">
        <f t="shared" si="13"/>
        <v>2556</v>
      </c>
      <c r="R86" s="68">
        <v>0</v>
      </c>
      <c r="S86" s="63">
        <f t="shared" si="14"/>
        <v>1846.8</v>
      </c>
      <c r="T86" s="70">
        <f t="shared" si="15"/>
        <v>11290.800000000001</v>
      </c>
    </row>
    <row r="87" spans="1:20" s="21" customFormat="1" ht="19.5" customHeight="1">
      <c r="A87" s="13">
        <v>78</v>
      </c>
      <c r="B87" s="23" t="s">
        <v>246</v>
      </c>
      <c r="C87" s="24" t="s">
        <v>247</v>
      </c>
      <c r="D87" s="22" t="s">
        <v>36</v>
      </c>
      <c r="E87" s="22" t="s">
        <v>37</v>
      </c>
      <c r="F87" s="18" t="s">
        <v>380</v>
      </c>
      <c r="G87" s="37" t="s">
        <v>17</v>
      </c>
      <c r="H87" s="38">
        <v>44073</v>
      </c>
      <c r="I87" s="38">
        <v>44438</v>
      </c>
      <c r="J87" s="59">
        <v>10000</v>
      </c>
      <c r="K87" s="63">
        <f t="shared" si="8"/>
        <v>287</v>
      </c>
      <c r="L87" s="63">
        <f t="shared" si="9"/>
        <v>709.9999999999999</v>
      </c>
      <c r="M87" s="64">
        <f t="shared" si="10"/>
        <v>120</v>
      </c>
      <c r="N87" s="67">
        <f t="shared" si="11"/>
        <v>304</v>
      </c>
      <c r="O87" s="63">
        <f t="shared" si="12"/>
        <v>709</v>
      </c>
      <c r="P87" s="69">
        <v>0</v>
      </c>
      <c r="Q87" s="3">
        <f t="shared" si="13"/>
        <v>2130</v>
      </c>
      <c r="R87" s="68">
        <v>0</v>
      </c>
      <c r="S87" s="63">
        <f t="shared" si="14"/>
        <v>1539</v>
      </c>
      <c r="T87" s="70">
        <f t="shared" si="15"/>
        <v>9409</v>
      </c>
    </row>
    <row r="88" spans="1:20" s="21" customFormat="1" ht="15">
      <c r="A88" s="13">
        <v>79</v>
      </c>
      <c r="B88" s="23" t="s">
        <v>248</v>
      </c>
      <c r="C88" s="24" t="s">
        <v>249</v>
      </c>
      <c r="D88" s="22" t="s">
        <v>250</v>
      </c>
      <c r="E88" s="22" t="s">
        <v>251</v>
      </c>
      <c r="F88" s="18" t="s">
        <v>379</v>
      </c>
      <c r="G88" s="37" t="s">
        <v>17</v>
      </c>
      <c r="H88" s="38">
        <v>44160</v>
      </c>
      <c r="I88" s="38">
        <v>44525</v>
      </c>
      <c r="J88" s="59">
        <v>19800</v>
      </c>
      <c r="K88" s="63">
        <f t="shared" si="8"/>
        <v>568.26</v>
      </c>
      <c r="L88" s="63">
        <f t="shared" si="9"/>
        <v>1405.8</v>
      </c>
      <c r="M88" s="64">
        <f t="shared" si="10"/>
        <v>237.6</v>
      </c>
      <c r="N88" s="67">
        <f t="shared" si="11"/>
        <v>601.92</v>
      </c>
      <c r="O88" s="63">
        <f t="shared" si="12"/>
        <v>1403.8200000000002</v>
      </c>
      <c r="P88" s="69">
        <v>0</v>
      </c>
      <c r="Q88" s="3">
        <f t="shared" si="13"/>
        <v>4217.4</v>
      </c>
      <c r="R88" s="68">
        <v>0</v>
      </c>
      <c r="S88" s="63">
        <f t="shared" si="14"/>
        <v>3047.22</v>
      </c>
      <c r="T88" s="70">
        <f t="shared" si="15"/>
        <v>18629.820000000003</v>
      </c>
    </row>
    <row r="89" spans="1:20" s="21" customFormat="1" ht="21" customHeight="1">
      <c r="A89" s="13">
        <v>80</v>
      </c>
      <c r="B89" s="23" t="s">
        <v>252</v>
      </c>
      <c r="C89" s="24" t="s">
        <v>253</v>
      </c>
      <c r="D89" s="22" t="s">
        <v>87</v>
      </c>
      <c r="E89" s="22" t="s">
        <v>48</v>
      </c>
      <c r="F89" s="18" t="s">
        <v>380</v>
      </c>
      <c r="G89" s="37" t="s">
        <v>17</v>
      </c>
      <c r="H89" s="44">
        <v>44219</v>
      </c>
      <c r="I89" s="44">
        <v>44584</v>
      </c>
      <c r="J89" s="59">
        <v>10000</v>
      </c>
      <c r="K89" s="63">
        <f t="shared" si="8"/>
        <v>287</v>
      </c>
      <c r="L89" s="63">
        <f t="shared" si="9"/>
        <v>709.9999999999999</v>
      </c>
      <c r="M89" s="64">
        <f t="shared" si="10"/>
        <v>120</v>
      </c>
      <c r="N89" s="67">
        <f t="shared" si="11"/>
        <v>304</v>
      </c>
      <c r="O89" s="63">
        <f t="shared" si="12"/>
        <v>709</v>
      </c>
      <c r="P89" s="69">
        <v>0</v>
      </c>
      <c r="Q89" s="3">
        <f t="shared" si="13"/>
        <v>2130</v>
      </c>
      <c r="R89" s="68">
        <v>0</v>
      </c>
      <c r="S89" s="63">
        <f t="shared" si="14"/>
        <v>1539</v>
      </c>
      <c r="T89" s="70">
        <f t="shared" si="15"/>
        <v>9409</v>
      </c>
    </row>
    <row r="90" spans="1:20" s="21" customFormat="1" ht="15">
      <c r="A90" s="13">
        <v>81</v>
      </c>
      <c r="B90" s="26" t="s">
        <v>254</v>
      </c>
      <c r="C90" s="24" t="s">
        <v>255</v>
      </c>
      <c r="D90" s="22" t="s">
        <v>256</v>
      </c>
      <c r="E90" s="22" t="s">
        <v>73</v>
      </c>
      <c r="F90" s="18" t="s">
        <v>379</v>
      </c>
      <c r="G90" s="37" t="s">
        <v>17</v>
      </c>
      <c r="H90" s="44">
        <v>44329</v>
      </c>
      <c r="I90" s="44">
        <v>44694</v>
      </c>
      <c r="J90" s="59">
        <v>14000</v>
      </c>
      <c r="K90" s="63">
        <f t="shared" si="8"/>
        <v>401.8</v>
      </c>
      <c r="L90" s="63">
        <f t="shared" si="9"/>
        <v>993.9999999999999</v>
      </c>
      <c r="M90" s="64">
        <f t="shared" si="10"/>
        <v>168</v>
      </c>
      <c r="N90" s="67">
        <f t="shared" si="11"/>
        <v>425.6</v>
      </c>
      <c r="O90" s="63">
        <f t="shared" si="12"/>
        <v>992.6</v>
      </c>
      <c r="P90" s="69">
        <v>0</v>
      </c>
      <c r="Q90" s="3">
        <f t="shared" si="13"/>
        <v>2982</v>
      </c>
      <c r="R90" s="68">
        <v>0</v>
      </c>
      <c r="S90" s="63">
        <f t="shared" si="14"/>
        <v>2154.6</v>
      </c>
      <c r="T90" s="70">
        <f t="shared" si="15"/>
        <v>13172.6</v>
      </c>
    </row>
    <row r="91" spans="1:20" s="21" customFormat="1" ht="15">
      <c r="A91" s="13">
        <v>82</v>
      </c>
      <c r="B91" s="23" t="s">
        <v>257</v>
      </c>
      <c r="C91" s="24" t="s">
        <v>258</v>
      </c>
      <c r="D91" s="22" t="s">
        <v>40</v>
      </c>
      <c r="E91" s="22" t="s">
        <v>41</v>
      </c>
      <c r="F91" s="18" t="s">
        <v>380</v>
      </c>
      <c r="G91" s="37" t="s">
        <v>17</v>
      </c>
      <c r="H91" s="38">
        <v>43970</v>
      </c>
      <c r="I91" s="38">
        <v>44335</v>
      </c>
      <c r="J91" s="59">
        <v>10000</v>
      </c>
      <c r="K91" s="63">
        <f t="shared" si="8"/>
        <v>287</v>
      </c>
      <c r="L91" s="63">
        <f t="shared" si="9"/>
        <v>709.9999999999999</v>
      </c>
      <c r="M91" s="64">
        <f t="shared" si="10"/>
        <v>120</v>
      </c>
      <c r="N91" s="67">
        <f t="shared" si="11"/>
        <v>304</v>
      </c>
      <c r="O91" s="63">
        <f t="shared" si="12"/>
        <v>709</v>
      </c>
      <c r="P91" s="69">
        <v>0</v>
      </c>
      <c r="Q91" s="3">
        <f t="shared" si="13"/>
        <v>2130</v>
      </c>
      <c r="R91" s="68">
        <v>0</v>
      </c>
      <c r="S91" s="63">
        <f t="shared" si="14"/>
        <v>1539</v>
      </c>
      <c r="T91" s="70">
        <f t="shared" si="15"/>
        <v>9409</v>
      </c>
    </row>
    <row r="92" spans="1:20" s="21" customFormat="1" ht="15">
      <c r="A92" s="13">
        <v>83</v>
      </c>
      <c r="B92" s="23" t="s">
        <v>259</v>
      </c>
      <c r="C92" s="24" t="s">
        <v>260</v>
      </c>
      <c r="D92" s="22" t="s">
        <v>40</v>
      </c>
      <c r="E92" s="22" t="s">
        <v>41</v>
      </c>
      <c r="F92" s="18" t="s">
        <v>380</v>
      </c>
      <c r="G92" s="37" t="s">
        <v>17</v>
      </c>
      <c r="H92" s="39">
        <v>44409</v>
      </c>
      <c r="I92" s="39">
        <v>44774</v>
      </c>
      <c r="J92" s="59">
        <v>12000</v>
      </c>
      <c r="K92" s="63">
        <f t="shared" si="8"/>
        <v>344.4</v>
      </c>
      <c r="L92" s="63">
        <f t="shared" si="9"/>
        <v>851.9999999999999</v>
      </c>
      <c r="M92" s="64">
        <f t="shared" si="10"/>
        <v>144</v>
      </c>
      <c r="N92" s="67">
        <f t="shared" si="11"/>
        <v>364.8</v>
      </c>
      <c r="O92" s="63">
        <f t="shared" si="12"/>
        <v>850.8000000000001</v>
      </c>
      <c r="P92" s="69">
        <v>0</v>
      </c>
      <c r="Q92" s="3">
        <f t="shared" si="13"/>
        <v>2556</v>
      </c>
      <c r="R92" s="68">
        <v>0</v>
      </c>
      <c r="S92" s="63">
        <f t="shared" si="14"/>
        <v>1846.8</v>
      </c>
      <c r="T92" s="70">
        <f t="shared" si="15"/>
        <v>11290.800000000001</v>
      </c>
    </row>
    <row r="93" spans="1:20" s="21" customFormat="1" ht="20.25" customHeight="1">
      <c r="A93" s="13">
        <v>84</v>
      </c>
      <c r="B93" s="23" t="s">
        <v>261</v>
      </c>
      <c r="C93" s="24" t="s">
        <v>262</v>
      </c>
      <c r="D93" s="17" t="s">
        <v>32</v>
      </c>
      <c r="E93" s="17" t="s">
        <v>33</v>
      </c>
      <c r="F93" s="18" t="s">
        <v>379</v>
      </c>
      <c r="G93" s="37" t="s">
        <v>17</v>
      </c>
      <c r="H93" s="38">
        <v>44056</v>
      </c>
      <c r="I93" s="38">
        <v>44421</v>
      </c>
      <c r="J93" s="59">
        <v>10000</v>
      </c>
      <c r="K93" s="63">
        <f t="shared" si="8"/>
        <v>287</v>
      </c>
      <c r="L93" s="63">
        <f t="shared" si="9"/>
        <v>709.9999999999999</v>
      </c>
      <c r="M93" s="64">
        <f t="shared" si="10"/>
        <v>120</v>
      </c>
      <c r="N93" s="67">
        <f t="shared" si="11"/>
        <v>304</v>
      </c>
      <c r="O93" s="63">
        <f t="shared" si="12"/>
        <v>709</v>
      </c>
      <c r="P93" s="69">
        <v>0</v>
      </c>
      <c r="Q93" s="3">
        <f t="shared" si="13"/>
        <v>2130</v>
      </c>
      <c r="R93" s="68">
        <v>0</v>
      </c>
      <c r="S93" s="63">
        <f t="shared" si="14"/>
        <v>1539</v>
      </c>
      <c r="T93" s="70">
        <f t="shared" si="15"/>
        <v>9409</v>
      </c>
    </row>
    <row r="94" spans="1:20" s="21" customFormat="1" ht="18.75" customHeight="1">
      <c r="A94" s="13">
        <v>85</v>
      </c>
      <c r="B94" s="23" t="s">
        <v>263</v>
      </c>
      <c r="C94" s="24" t="s">
        <v>264</v>
      </c>
      <c r="D94" s="22" t="s">
        <v>40</v>
      </c>
      <c r="E94" s="22" t="s">
        <v>41</v>
      </c>
      <c r="F94" s="18" t="s">
        <v>380</v>
      </c>
      <c r="G94" s="37" t="s">
        <v>17</v>
      </c>
      <c r="H94" s="40">
        <v>44421</v>
      </c>
      <c r="I94" s="40">
        <v>44786</v>
      </c>
      <c r="J94" s="59">
        <v>10000</v>
      </c>
      <c r="K94" s="63">
        <f t="shared" si="8"/>
        <v>287</v>
      </c>
      <c r="L94" s="63">
        <f t="shared" si="9"/>
        <v>709.9999999999999</v>
      </c>
      <c r="M94" s="64">
        <f t="shared" si="10"/>
        <v>120</v>
      </c>
      <c r="N94" s="67">
        <f t="shared" si="11"/>
        <v>304</v>
      </c>
      <c r="O94" s="63">
        <f t="shared" si="12"/>
        <v>709</v>
      </c>
      <c r="P94" s="69">
        <v>0</v>
      </c>
      <c r="Q94" s="3">
        <f t="shared" si="13"/>
        <v>2130</v>
      </c>
      <c r="R94" s="68">
        <v>0</v>
      </c>
      <c r="S94" s="63">
        <f t="shared" si="14"/>
        <v>1539</v>
      </c>
      <c r="T94" s="70">
        <f t="shared" si="15"/>
        <v>9409</v>
      </c>
    </row>
    <row r="95" spans="1:20" s="21" customFormat="1" ht="15">
      <c r="A95" s="13">
        <v>86</v>
      </c>
      <c r="B95" s="23" t="s">
        <v>265</v>
      </c>
      <c r="C95" s="24" t="s">
        <v>266</v>
      </c>
      <c r="D95" s="22" t="s">
        <v>61</v>
      </c>
      <c r="E95" s="22" t="s">
        <v>62</v>
      </c>
      <c r="F95" s="18" t="s">
        <v>379</v>
      </c>
      <c r="G95" s="37" t="s">
        <v>17</v>
      </c>
      <c r="H95" s="42">
        <v>44256</v>
      </c>
      <c r="I95" s="42">
        <v>44621</v>
      </c>
      <c r="J95" s="59">
        <v>10000</v>
      </c>
      <c r="K95" s="63">
        <f t="shared" si="8"/>
        <v>287</v>
      </c>
      <c r="L95" s="63">
        <f t="shared" si="9"/>
        <v>709.9999999999999</v>
      </c>
      <c r="M95" s="64">
        <f t="shared" si="10"/>
        <v>120</v>
      </c>
      <c r="N95" s="67">
        <f t="shared" si="11"/>
        <v>304</v>
      </c>
      <c r="O95" s="63">
        <f t="shared" si="12"/>
        <v>709</v>
      </c>
      <c r="P95" s="69">
        <v>0</v>
      </c>
      <c r="Q95" s="3">
        <f t="shared" si="13"/>
        <v>2130</v>
      </c>
      <c r="R95" s="68">
        <v>0</v>
      </c>
      <c r="S95" s="63">
        <f t="shared" si="14"/>
        <v>1539</v>
      </c>
      <c r="T95" s="70">
        <f t="shared" si="15"/>
        <v>9409</v>
      </c>
    </row>
    <row r="96" spans="1:20" s="21" customFormat="1" ht="15">
      <c r="A96" s="13">
        <v>87</v>
      </c>
      <c r="B96" s="23" t="s">
        <v>267</v>
      </c>
      <c r="C96" s="24" t="s">
        <v>183</v>
      </c>
      <c r="D96" s="17" t="s">
        <v>32</v>
      </c>
      <c r="E96" s="17" t="s">
        <v>33</v>
      </c>
      <c r="F96" s="18" t="s">
        <v>379</v>
      </c>
      <c r="G96" s="37" t="s">
        <v>17</v>
      </c>
      <c r="H96" s="39">
        <v>44092</v>
      </c>
      <c r="I96" s="44">
        <v>44457</v>
      </c>
      <c r="J96" s="59">
        <v>13200</v>
      </c>
      <c r="K96" s="63">
        <f t="shared" si="8"/>
        <v>378.84</v>
      </c>
      <c r="L96" s="63">
        <f t="shared" si="9"/>
        <v>937.1999999999999</v>
      </c>
      <c r="M96" s="64">
        <f t="shared" si="10"/>
        <v>158.4</v>
      </c>
      <c r="N96" s="67">
        <f t="shared" si="11"/>
        <v>401.28</v>
      </c>
      <c r="O96" s="63">
        <f t="shared" si="12"/>
        <v>935.8800000000001</v>
      </c>
      <c r="P96" s="69">
        <v>0</v>
      </c>
      <c r="Q96" s="3">
        <f t="shared" si="13"/>
        <v>2811.6000000000004</v>
      </c>
      <c r="R96" s="68">
        <v>0</v>
      </c>
      <c r="S96" s="63">
        <f t="shared" si="14"/>
        <v>2031.48</v>
      </c>
      <c r="T96" s="70">
        <f t="shared" si="15"/>
        <v>12419.88</v>
      </c>
    </row>
    <row r="97" spans="1:20" s="21" customFormat="1" ht="19.5" customHeight="1">
      <c r="A97" s="13">
        <v>88</v>
      </c>
      <c r="B97" s="26" t="s">
        <v>268</v>
      </c>
      <c r="C97" s="24" t="s">
        <v>269</v>
      </c>
      <c r="D97" s="22" t="s">
        <v>256</v>
      </c>
      <c r="E97" s="22" t="s">
        <v>270</v>
      </c>
      <c r="F97" s="18" t="s">
        <v>379</v>
      </c>
      <c r="G97" s="37" t="s">
        <v>17</v>
      </c>
      <c r="H97" s="40">
        <v>44287</v>
      </c>
      <c r="I97" s="40">
        <v>44287</v>
      </c>
      <c r="J97" s="59">
        <v>12000</v>
      </c>
      <c r="K97" s="63">
        <f t="shared" si="8"/>
        <v>344.4</v>
      </c>
      <c r="L97" s="63">
        <f t="shared" si="9"/>
        <v>851.9999999999999</v>
      </c>
      <c r="M97" s="64">
        <f t="shared" si="10"/>
        <v>144</v>
      </c>
      <c r="N97" s="67">
        <f t="shared" si="11"/>
        <v>364.8</v>
      </c>
      <c r="O97" s="63">
        <f t="shared" si="12"/>
        <v>850.8000000000001</v>
      </c>
      <c r="P97" s="69">
        <v>0</v>
      </c>
      <c r="Q97" s="3">
        <f t="shared" si="13"/>
        <v>2556</v>
      </c>
      <c r="R97" s="68">
        <v>0</v>
      </c>
      <c r="S97" s="63">
        <f t="shared" si="14"/>
        <v>1846.8</v>
      </c>
      <c r="T97" s="70">
        <f t="shared" si="15"/>
        <v>11290.800000000001</v>
      </c>
    </row>
    <row r="98" spans="1:20" s="21" customFormat="1" ht="19.5" customHeight="1">
      <c r="A98" s="13">
        <v>89</v>
      </c>
      <c r="B98" s="23" t="s">
        <v>271</v>
      </c>
      <c r="C98" s="24" t="s">
        <v>272</v>
      </c>
      <c r="D98" s="22" t="s">
        <v>273</v>
      </c>
      <c r="E98" s="22" t="s">
        <v>274</v>
      </c>
      <c r="F98" s="18" t="s">
        <v>379</v>
      </c>
      <c r="G98" s="37" t="s">
        <v>17</v>
      </c>
      <c r="H98" s="44">
        <v>44228</v>
      </c>
      <c r="I98" s="44">
        <v>44593</v>
      </c>
      <c r="J98" s="59">
        <v>13200</v>
      </c>
      <c r="K98" s="63">
        <f t="shared" si="8"/>
        <v>378.84</v>
      </c>
      <c r="L98" s="63">
        <f t="shared" si="9"/>
        <v>937.1999999999999</v>
      </c>
      <c r="M98" s="64">
        <f t="shared" si="10"/>
        <v>158.4</v>
      </c>
      <c r="N98" s="67">
        <f t="shared" si="11"/>
        <v>401.28</v>
      </c>
      <c r="O98" s="63">
        <f t="shared" si="12"/>
        <v>935.8800000000001</v>
      </c>
      <c r="P98" s="69">
        <v>0</v>
      </c>
      <c r="Q98" s="3">
        <f t="shared" si="13"/>
        <v>2811.6000000000004</v>
      </c>
      <c r="R98" s="68">
        <v>0</v>
      </c>
      <c r="S98" s="63">
        <f t="shared" si="14"/>
        <v>2031.48</v>
      </c>
      <c r="T98" s="70">
        <f t="shared" si="15"/>
        <v>12419.88</v>
      </c>
    </row>
    <row r="99" spans="1:20" s="21" customFormat="1" ht="18" customHeight="1">
      <c r="A99" s="13">
        <v>90</v>
      </c>
      <c r="B99" s="23" t="s">
        <v>275</v>
      </c>
      <c r="C99" s="24" t="s">
        <v>276</v>
      </c>
      <c r="D99" s="22" t="s">
        <v>105</v>
      </c>
      <c r="E99" s="22" t="s">
        <v>105</v>
      </c>
      <c r="F99" s="18" t="s">
        <v>379</v>
      </c>
      <c r="G99" s="37" t="s">
        <v>17</v>
      </c>
      <c r="H99" s="42">
        <v>44109</v>
      </c>
      <c r="I99" s="42">
        <v>44474</v>
      </c>
      <c r="J99" s="59">
        <v>14300</v>
      </c>
      <c r="K99" s="63">
        <f t="shared" si="8"/>
        <v>410.41</v>
      </c>
      <c r="L99" s="63">
        <f t="shared" si="9"/>
        <v>1015.3</v>
      </c>
      <c r="M99" s="64">
        <f t="shared" si="10"/>
        <v>171.6</v>
      </c>
      <c r="N99" s="67">
        <f t="shared" si="11"/>
        <v>434.72</v>
      </c>
      <c r="O99" s="63">
        <f t="shared" si="12"/>
        <v>1013.8700000000001</v>
      </c>
      <c r="P99" s="69">
        <v>0</v>
      </c>
      <c r="Q99" s="3">
        <f t="shared" si="13"/>
        <v>3045.9</v>
      </c>
      <c r="R99" s="68">
        <v>0</v>
      </c>
      <c r="S99" s="63">
        <f t="shared" si="14"/>
        <v>2200.77</v>
      </c>
      <c r="T99" s="70">
        <f t="shared" si="15"/>
        <v>13454.87</v>
      </c>
    </row>
    <row r="100" spans="1:20" s="21" customFormat="1" ht="15">
      <c r="A100" s="13">
        <v>91</v>
      </c>
      <c r="B100" s="26" t="s">
        <v>277</v>
      </c>
      <c r="C100" s="27" t="s">
        <v>278</v>
      </c>
      <c r="D100" s="22" t="s">
        <v>84</v>
      </c>
      <c r="E100" s="22" t="s">
        <v>84</v>
      </c>
      <c r="F100" s="18" t="s">
        <v>380</v>
      </c>
      <c r="G100" s="37" t="s">
        <v>17</v>
      </c>
      <c r="H100" s="43">
        <v>44378</v>
      </c>
      <c r="I100" s="44">
        <v>44743</v>
      </c>
      <c r="J100" s="59">
        <v>10000</v>
      </c>
      <c r="K100" s="63">
        <f t="shared" si="8"/>
        <v>287</v>
      </c>
      <c r="L100" s="63">
        <f t="shared" si="9"/>
        <v>709.9999999999999</v>
      </c>
      <c r="M100" s="64">
        <f t="shared" si="10"/>
        <v>120</v>
      </c>
      <c r="N100" s="67">
        <f t="shared" si="11"/>
        <v>304</v>
      </c>
      <c r="O100" s="63">
        <f t="shared" si="12"/>
        <v>709</v>
      </c>
      <c r="P100" s="69">
        <v>0</v>
      </c>
      <c r="Q100" s="3">
        <f t="shared" si="13"/>
        <v>2130</v>
      </c>
      <c r="R100" s="68">
        <v>0</v>
      </c>
      <c r="S100" s="63">
        <f t="shared" si="14"/>
        <v>1539</v>
      </c>
      <c r="T100" s="70">
        <f t="shared" si="15"/>
        <v>9409</v>
      </c>
    </row>
    <row r="101" spans="1:20" s="21" customFormat="1" ht="19.5" customHeight="1">
      <c r="A101" s="13">
        <v>92</v>
      </c>
      <c r="B101" s="26" t="s">
        <v>279</v>
      </c>
      <c r="C101" s="27" t="s">
        <v>280</v>
      </c>
      <c r="D101" s="22" t="s">
        <v>59</v>
      </c>
      <c r="E101" s="22" t="s">
        <v>60</v>
      </c>
      <c r="F101" s="18" t="s">
        <v>379</v>
      </c>
      <c r="G101" s="37" t="s">
        <v>17</v>
      </c>
      <c r="H101" s="43">
        <v>44073</v>
      </c>
      <c r="I101" s="44">
        <v>44438</v>
      </c>
      <c r="J101" s="59">
        <v>10000</v>
      </c>
      <c r="K101" s="63">
        <f t="shared" si="8"/>
        <v>287</v>
      </c>
      <c r="L101" s="63">
        <f t="shared" si="9"/>
        <v>709.9999999999999</v>
      </c>
      <c r="M101" s="64">
        <f t="shared" si="10"/>
        <v>120</v>
      </c>
      <c r="N101" s="67">
        <f t="shared" si="11"/>
        <v>304</v>
      </c>
      <c r="O101" s="63">
        <f t="shared" si="12"/>
        <v>709</v>
      </c>
      <c r="P101" s="69">
        <v>0</v>
      </c>
      <c r="Q101" s="3">
        <f t="shared" si="13"/>
        <v>2130</v>
      </c>
      <c r="R101" s="68">
        <v>0</v>
      </c>
      <c r="S101" s="63">
        <f t="shared" si="14"/>
        <v>1539</v>
      </c>
      <c r="T101" s="70">
        <f t="shared" si="15"/>
        <v>9409</v>
      </c>
    </row>
    <row r="102" spans="1:20" s="21" customFormat="1" ht="15">
      <c r="A102" s="13">
        <v>93</v>
      </c>
      <c r="B102" s="23" t="s">
        <v>281</v>
      </c>
      <c r="C102" s="24" t="s">
        <v>282</v>
      </c>
      <c r="D102" s="22"/>
      <c r="E102" s="22"/>
      <c r="F102" s="18" t="s">
        <v>379</v>
      </c>
      <c r="G102" s="37" t="s">
        <v>17</v>
      </c>
      <c r="H102" s="38">
        <v>44013</v>
      </c>
      <c r="I102" s="38">
        <v>44378</v>
      </c>
      <c r="J102" s="59">
        <v>12000</v>
      </c>
      <c r="K102" s="63">
        <f t="shared" si="8"/>
        <v>344.4</v>
      </c>
      <c r="L102" s="63">
        <f t="shared" si="9"/>
        <v>851.9999999999999</v>
      </c>
      <c r="M102" s="64">
        <f t="shared" si="10"/>
        <v>144</v>
      </c>
      <c r="N102" s="67">
        <f t="shared" si="11"/>
        <v>364.8</v>
      </c>
      <c r="O102" s="63">
        <f t="shared" si="12"/>
        <v>850.8000000000001</v>
      </c>
      <c r="P102" s="69">
        <v>0</v>
      </c>
      <c r="Q102" s="3">
        <f t="shared" si="13"/>
        <v>2556</v>
      </c>
      <c r="R102" s="68">
        <v>0</v>
      </c>
      <c r="S102" s="63">
        <f t="shared" si="14"/>
        <v>1846.8</v>
      </c>
      <c r="T102" s="70">
        <f t="shared" si="15"/>
        <v>11290.800000000001</v>
      </c>
    </row>
    <row r="103" spans="1:20" s="21" customFormat="1" ht="20.25" customHeight="1">
      <c r="A103" s="13">
        <v>94</v>
      </c>
      <c r="B103" s="26" t="s">
        <v>283</v>
      </c>
      <c r="C103" s="27" t="s">
        <v>284</v>
      </c>
      <c r="D103" s="22" t="s">
        <v>105</v>
      </c>
      <c r="E103" s="22" t="s">
        <v>105</v>
      </c>
      <c r="F103" s="18" t="s">
        <v>379</v>
      </c>
      <c r="G103" s="37" t="s">
        <v>17</v>
      </c>
      <c r="H103" s="39">
        <v>44087</v>
      </c>
      <c r="I103" s="44">
        <v>44452</v>
      </c>
      <c r="J103" s="59">
        <v>10000</v>
      </c>
      <c r="K103" s="63">
        <f t="shared" si="8"/>
        <v>287</v>
      </c>
      <c r="L103" s="63">
        <f t="shared" si="9"/>
        <v>709.9999999999999</v>
      </c>
      <c r="M103" s="64">
        <f t="shared" si="10"/>
        <v>120</v>
      </c>
      <c r="N103" s="67">
        <f t="shared" si="11"/>
        <v>304</v>
      </c>
      <c r="O103" s="63">
        <f t="shared" si="12"/>
        <v>709</v>
      </c>
      <c r="P103" s="69">
        <v>0</v>
      </c>
      <c r="Q103" s="3">
        <f t="shared" si="13"/>
        <v>2130</v>
      </c>
      <c r="R103" s="68">
        <v>0</v>
      </c>
      <c r="S103" s="63">
        <f t="shared" si="14"/>
        <v>1539</v>
      </c>
      <c r="T103" s="70">
        <f t="shared" si="15"/>
        <v>9409</v>
      </c>
    </row>
    <row r="104" spans="1:20" s="21" customFormat="1" ht="22.5" customHeight="1">
      <c r="A104" s="13">
        <v>95</v>
      </c>
      <c r="B104" s="26" t="s">
        <v>285</v>
      </c>
      <c r="C104" s="27" t="s">
        <v>286</v>
      </c>
      <c r="D104" s="31" t="s">
        <v>287</v>
      </c>
      <c r="E104" s="22" t="s">
        <v>288</v>
      </c>
      <c r="F104" s="18" t="s">
        <v>381</v>
      </c>
      <c r="G104" s="37" t="s">
        <v>17</v>
      </c>
      <c r="H104" s="40">
        <v>44409</v>
      </c>
      <c r="I104" s="40">
        <v>44774</v>
      </c>
      <c r="J104" s="59">
        <v>15000</v>
      </c>
      <c r="K104" s="63">
        <f t="shared" si="8"/>
        <v>430.5</v>
      </c>
      <c r="L104" s="63">
        <f t="shared" si="9"/>
        <v>1065</v>
      </c>
      <c r="M104" s="64">
        <f t="shared" si="10"/>
        <v>180</v>
      </c>
      <c r="N104" s="67">
        <f t="shared" si="11"/>
        <v>456</v>
      </c>
      <c r="O104" s="63">
        <f t="shared" si="12"/>
        <v>1063.5</v>
      </c>
      <c r="P104" s="69">
        <v>0</v>
      </c>
      <c r="Q104" s="3">
        <f t="shared" si="13"/>
        <v>3195</v>
      </c>
      <c r="R104" s="68">
        <v>0</v>
      </c>
      <c r="S104" s="63">
        <f t="shared" si="14"/>
        <v>2308.5</v>
      </c>
      <c r="T104" s="70">
        <f t="shared" si="15"/>
        <v>14113.5</v>
      </c>
    </row>
    <row r="105" spans="1:20" s="21" customFormat="1" ht="15">
      <c r="A105" s="13">
        <v>96</v>
      </c>
      <c r="B105" s="23" t="s">
        <v>289</v>
      </c>
      <c r="C105" s="24" t="s">
        <v>290</v>
      </c>
      <c r="D105" s="22" t="s">
        <v>273</v>
      </c>
      <c r="E105" s="22" t="s">
        <v>274</v>
      </c>
      <c r="F105" s="18" t="s">
        <v>379</v>
      </c>
      <c r="G105" s="37" t="s">
        <v>17</v>
      </c>
      <c r="H105" s="38">
        <v>43983</v>
      </c>
      <c r="I105" s="38">
        <v>44348</v>
      </c>
      <c r="J105" s="59">
        <v>18000</v>
      </c>
      <c r="K105" s="63">
        <f t="shared" si="8"/>
        <v>516.6</v>
      </c>
      <c r="L105" s="63">
        <f t="shared" si="9"/>
        <v>1277.9999999999998</v>
      </c>
      <c r="M105" s="64">
        <f t="shared" si="10"/>
        <v>216</v>
      </c>
      <c r="N105" s="67">
        <f t="shared" si="11"/>
        <v>547.2</v>
      </c>
      <c r="O105" s="63">
        <f t="shared" si="12"/>
        <v>1276.2</v>
      </c>
      <c r="P105" s="69">
        <v>0</v>
      </c>
      <c r="Q105" s="3">
        <f t="shared" si="13"/>
        <v>3834</v>
      </c>
      <c r="R105" s="68">
        <v>0</v>
      </c>
      <c r="S105" s="63">
        <f t="shared" si="14"/>
        <v>2770.2</v>
      </c>
      <c r="T105" s="70">
        <f t="shared" si="15"/>
        <v>16936.2</v>
      </c>
    </row>
    <row r="106" spans="1:20" s="21" customFormat="1" ht="15">
      <c r="A106" s="13">
        <v>97</v>
      </c>
      <c r="B106" s="23" t="s">
        <v>291</v>
      </c>
      <c r="C106" s="24" t="s">
        <v>292</v>
      </c>
      <c r="D106" s="22" t="s">
        <v>40</v>
      </c>
      <c r="E106" s="22" t="s">
        <v>41</v>
      </c>
      <c r="F106" s="18" t="s">
        <v>380</v>
      </c>
      <c r="G106" s="37" t="s">
        <v>17</v>
      </c>
      <c r="H106" s="38">
        <v>44287</v>
      </c>
      <c r="I106" s="38">
        <v>44652</v>
      </c>
      <c r="J106" s="59">
        <v>10000</v>
      </c>
      <c r="K106" s="63">
        <f t="shared" si="8"/>
        <v>287</v>
      </c>
      <c r="L106" s="63">
        <f t="shared" si="9"/>
        <v>709.9999999999999</v>
      </c>
      <c r="M106" s="64">
        <f t="shared" si="10"/>
        <v>120</v>
      </c>
      <c r="N106" s="67">
        <f t="shared" si="11"/>
        <v>304</v>
      </c>
      <c r="O106" s="63">
        <f t="shared" si="12"/>
        <v>709</v>
      </c>
      <c r="P106" s="69">
        <v>0</v>
      </c>
      <c r="Q106" s="3">
        <f t="shared" si="13"/>
        <v>2130</v>
      </c>
      <c r="R106" s="68">
        <v>0</v>
      </c>
      <c r="S106" s="63">
        <f t="shared" si="14"/>
        <v>1539</v>
      </c>
      <c r="T106" s="70">
        <f t="shared" si="15"/>
        <v>9409</v>
      </c>
    </row>
    <row r="107" spans="1:20" s="21" customFormat="1" ht="15">
      <c r="A107" s="13">
        <v>98</v>
      </c>
      <c r="B107" s="23" t="s">
        <v>293</v>
      </c>
      <c r="C107" s="24" t="s">
        <v>294</v>
      </c>
      <c r="D107" s="22" t="s">
        <v>130</v>
      </c>
      <c r="E107" s="22" t="s">
        <v>295</v>
      </c>
      <c r="F107" s="18" t="s">
        <v>379</v>
      </c>
      <c r="G107" s="37" t="s">
        <v>17</v>
      </c>
      <c r="H107" s="38">
        <v>44136</v>
      </c>
      <c r="I107" s="38">
        <v>44501</v>
      </c>
      <c r="J107" s="59">
        <v>13530</v>
      </c>
      <c r="K107" s="63">
        <f t="shared" si="8"/>
        <v>388.311</v>
      </c>
      <c r="L107" s="63">
        <f t="shared" si="9"/>
        <v>960.6299999999999</v>
      </c>
      <c r="M107" s="64">
        <f t="shared" si="10"/>
        <v>162.36</v>
      </c>
      <c r="N107" s="67">
        <f t="shared" si="11"/>
        <v>411.312</v>
      </c>
      <c r="O107" s="63">
        <f t="shared" si="12"/>
        <v>959.277</v>
      </c>
      <c r="P107" s="69">
        <v>0</v>
      </c>
      <c r="Q107" s="3">
        <f t="shared" si="13"/>
        <v>2881.89</v>
      </c>
      <c r="R107" s="68">
        <v>0</v>
      </c>
      <c r="S107" s="63">
        <f t="shared" si="14"/>
        <v>2082.267</v>
      </c>
      <c r="T107" s="70">
        <f t="shared" si="15"/>
        <v>12730.377</v>
      </c>
    </row>
    <row r="108" spans="1:20" s="21" customFormat="1" ht="27" customHeight="1">
      <c r="A108" s="13">
        <v>99</v>
      </c>
      <c r="B108" s="23" t="s">
        <v>296</v>
      </c>
      <c r="C108" s="24" t="s">
        <v>297</v>
      </c>
      <c r="D108" s="22" t="s">
        <v>36</v>
      </c>
      <c r="E108" s="22" t="s">
        <v>378</v>
      </c>
      <c r="F108" s="18" t="s">
        <v>380</v>
      </c>
      <c r="G108" s="37" t="s">
        <v>17</v>
      </c>
      <c r="H108" s="44">
        <v>44287</v>
      </c>
      <c r="I108" s="40">
        <v>44652</v>
      </c>
      <c r="J108" s="59">
        <v>10000</v>
      </c>
      <c r="K108" s="63">
        <f t="shared" si="8"/>
        <v>287</v>
      </c>
      <c r="L108" s="63">
        <f t="shared" si="9"/>
        <v>709.9999999999999</v>
      </c>
      <c r="M108" s="64">
        <f t="shared" si="10"/>
        <v>120</v>
      </c>
      <c r="N108" s="67">
        <f t="shared" si="11"/>
        <v>304</v>
      </c>
      <c r="O108" s="63">
        <f t="shared" si="12"/>
        <v>709</v>
      </c>
      <c r="P108" s="69">
        <v>0</v>
      </c>
      <c r="Q108" s="3">
        <f t="shared" si="13"/>
        <v>2130</v>
      </c>
      <c r="R108" s="68">
        <v>0</v>
      </c>
      <c r="S108" s="63">
        <f t="shared" si="14"/>
        <v>1539</v>
      </c>
      <c r="T108" s="70">
        <f t="shared" si="15"/>
        <v>9409</v>
      </c>
    </row>
    <row r="109" spans="1:20" s="21" customFormat="1" ht="19.5" customHeight="1">
      <c r="A109" s="13">
        <v>100</v>
      </c>
      <c r="B109" s="23" t="s">
        <v>298</v>
      </c>
      <c r="C109" s="24" t="s">
        <v>299</v>
      </c>
      <c r="D109" s="22" t="s">
        <v>300</v>
      </c>
      <c r="E109" s="22" t="s">
        <v>301</v>
      </c>
      <c r="F109" s="18" t="s">
        <v>381</v>
      </c>
      <c r="G109" s="37" t="s">
        <v>17</v>
      </c>
      <c r="H109" s="40">
        <v>44197</v>
      </c>
      <c r="I109" s="40">
        <v>44562</v>
      </c>
      <c r="J109" s="59">
        <v>10000</v>
      </c>
      <c r="K109" s="63">
        <f t="shared" si="8"/>
        <v>287</v>
      </c>
      <c r="L109" s="63">
        <f t="shared" si="9"/>
        <v>709.9999999999999</v>
      </c>
      <c r="M109" s="64">
        <f t="shared" si="10"/>
        <v>120</v>
      </c>
      <c r="N109" s="67">
        <f t="shared" si="11"/>
        <v>304</v>
      </c>
      <c r="O109" s="63">
        <f t="shared" si="12"/>
        <v>709</v>
      </c>
      <c r="P109" s="69">
        <v>0</v>
      </c>
      <c r="Q109" s="3">
        <f t="shared" si="13"/>
        <v>2130</v>
      </c>
      <c r="R109" s="68">
        <v>0</v>
      </c>
      <c r="S109" s="63">
        <f t="shared" si="14"/>
        <v>1539</v>
      </c>
      <c r="T109" s="70">
        <f t="shared" si="15"/>
        <v>9409</v>
      </c>
    </row>
    <row r="110" spans="1:20" s="21" customFormat="1" ht="21" customHeight="1">
      <c r="A110" s="13">
        <v>101</v>
      </c>
      <c r="B110" s="23" t="s">
        <v>302</v>
      </c>
      <c r="C110" s="24" t="s">
        <v>303</v>
      </c>
      <c r="D110" s="22" t="s">
        <v>144</v>
      </c>
      <c r="E110" s="22" t="s">
        <v>304</v>
      </c>
      <c r="F110" s="18" t="s">
        <v>379</v>
      </c>
      <c r="G110" s="37" t="s">
        <v>17</v>
      </c>
      <c r="H110" s="42">
        <v>43961</v>
      </c>
      <c r="I110" s="40">
        <v>44326</v>
      </c>
      <c r="J110" s="59">
        <v>13200</v>
      </c>
      <c r="K110" s="63">
        <f t="shared" si="8"/>
        <v>378.84</v>
      </c>
      <c r="L110" s="63">
        <f t="shared" si="9"/>
        <v>937.1999999999999</v>
      </c>
      <c r="M110" s="64">
        <f t="shared" si="10"/>
        <v>158.4</v>
      </c>
      <c r="N110" s="67">
        <f t="shared" si="11"/>
        <v>401.28</v>
      </c>
      <c r="O110" s="63">
        <f t="shared" si="12"/>
        <v>935.8800000000001</v>
      </c>
      <c r="P110" s="69">
        <v>0</v>
      </c>
      <c r="Q110" s="3">
        <f t="shared" si="13"/>
        <v>2811.6000000000004</v>
      </c>
      <c r="R110" s="68">
        <v>0</v>
      </c>
      <c r="S110" s="63">
        <f t="shared" si="14"/>
        <v>2031.48</v>
      </c>
      <c r="T110" s="70">
        <f t="shared" si="15"/>
        <v>12419.88</v>
      </c>
    </row>
    <row r="111" spans="1:20" s="21" customFormat="1" ht="15">
      <c r="A111" s="13">
        <v>102</v>
      </c>
      <c r="B111" s="23" t="s">
        <v>305</v>
      </c>
      <c r="C111" s="24" t="s">
        <v>306</v>
      </c>
      <c r="D111" s="22" t="s">
        <v>87</v>
      </c>
      <c r="E111" s="22" t="s">
        <v>48</v>
      </c>
      <c r="F111" s="18" t="s">
        <v>380</v>
      </c>
      <c r="G111" s="37" t="s">
        <v>17</v>
      </c>
      <c r="H111" s="40">
        <v>44209</v>
      </c>
      <c r="I111" s="40">
        <v>44574</v>
      </c>
      <c r="J111" s="59">
        <v>10000</v>
      </c>
      <c r="K111" s="63">
        <f t="shared" si="8"/>
        <v>287</v>
      </c>
      <c r="L111" s="63">
        <f t="shared" si="9"/>
        <v>709.9999999999999</v>
      </c>
      <c r="M111" s="64">
        <f t="shared" si="10"/>
        <v>120</v>
      </c>
      <c r="N111" s="67">
        <f t="shared" si="11"/>
        <v>304</v>
      </c>
      <c r="O111" s="63">
        <f t="shared" si="12"/>
        <v>709</v>
      </c>
      <c r="P111" s="69">
        <v>0</v>
      </c>
      <c r="Q111" s="3">
        <f t="shared" si="13"/>
        <v>2130</v>
      </c>
      <c r="R111" s="68">
        <v>0</v>
      </c>
      <c r="S111" s="63">
        <f t="shared" si="14"/>
        <v>1539</v>
      </c>
      <c r="T111" s="70">
        <f t="shared" si="15"/>
        <v>9409</v>
      </c>
    </row>
    <row r="112" spans="1:20" s="21" customFormat="1" ht="15">
      <c r="A112" s="13">
        <v>103</v>
      </c>
      <c r="B112" s="23" t="s">
        <v>307</v>
      </c>
      <c r="C112" s="24" t="s">
        <v>308</v>
      </c>
      <c r="D112" s="22" t="s">
        <v>226</v>
      </c>
      <c r="E112" s="22" t="s">
        <v>227</v>
      </c>
      <c r="F112" s="18" t="s">
        <v>382</v>
      </c>
      <c r="G112" s="37" t="s">
        <v>17</v>
      </c>
      <c r="H112" s="40">
        <v>44391</v>
      </c>
      <c r="I112" s="40">
        <v>44756</v>
      </c>
      <c r="J112" s="59">
        <v>26250</v>
      </c>
      <c r="K112" s="63">
        <f t="shared" si="8"/>
        <v>753.375</v>
      </c>
      <c r="L112" s="63">
        <f t="shared" si="9"/>
        <v>1863.7499999999998</v>
      </c>
      <c r="M112" s="64">
        <f t="shared" si="10"/>
        <v>315</v>
      </c>
      <c r="N112" s="67">
        <f t="shared" si="11"/>
        <v>798</v>
      </c>
      <c r="O112" s="63">
        <f t="shared" si="12"/>
        <v>1861.1250000000002</v>
      </c>
      <c r="P112" s="69">
        <v>0</v>
      </c>
      <c r="Q112" s="3">
        <f t="shared" si="13"/>
        <v>5591.25</v>
      </c>
      <c r="R112" s="68">
        <v>0</v>
      </c>
      <c r="S112" s="63">
        <f t="shared" si="14"/>
        <v>4039.875</v>
      </c>
      <c r="T112" s="70">
        <f t="shared" si="15"/>
        <v>24698.625</v>
      </c>
    </row>
    <row r="113" spans="1:20" s="21" customFormat="1" ht="15">
      <c r="A113" s="13">
        <v>104</v>
      </c>
      <c r="B113" s="23" t="s">
        <v>309</v>
      </c>
      <c r="C113" s="24" t="s">
        <v>310</v>
      </c>
      <c r="D113" s="22" t="s">
        <v>40</v>
      </c>
      <c r="E113" s="22" t="s">
        <v>41</v>
      </c>
      <c r="F113" s="18" t="s">
        <v>380</v>
      </c>
      <c r="G113" s="37" t="s">
        <v>17</v>
      </c>
      <c r="H113" s="38">
        <v>43954</v>
      </c>
      <c r="I113" s="40">
        <v>44319</v>
      </c>
      <c r="J113" s="59">
        <v>10000</v>
      </c>
      <c r="K113" s="63">
        <f t="shared" si="8"/>
        <v>287</v>
      </c>
      <c r="L113" s="63">
        <f t="shared" si="9"/>
        <v>709.9999999999999</v>
      </c>
      <c r="M113" s="64">
        <f t="shared" si="10"/>
        <v>120</v>
      </c>
      <c r="N113" s="67">
        <f t="shared" si="11"/>
        <v>304</v>
      </c>
      <c r="O113" s="63">
        <f t="shared" si="12"/>
        <v>709</v>
      </c>
      <c r="P113" s="69">
        <v>0</v>
      </c>
      <c r="Q113" s="3">
        <f t="shared" si="13"/>
        <v>2130</v>
      </c>
      <c r="R113" s="68">
        <v>0</v>
      </c>
      <c r="S113" s="63">
        <f t="shared" si="14"/>
        <v>1539</v>
      </c>
      <c r="T113" s="70">
        <f t="shared" si="15"/>
        <v>9409</v>
      </c>
    </row>
    <row r="114" spans="1:20" s="21" customFormat="1" ht="15">
      <c r="A114" s="13">
        <v>105</v>
      </c>
      <c r="B114" s="23" t="s">
        <v>311</v>
      </c>
      <c r="C114" s="24" t="s">
        <v>312</v>
      </c>
      <c r="D114" s="22" t="s">
        <v>61</v>
      </c>
      <c r="E114" s="22" t="s">
        <v>313</v>
      </c>
      <c r="F114" s="18" t="s">
        <v>379</v>
      </c>
      <c r="G114" s="37" t="s">
        <v>17</v>
      </c>
      <c r="H114" s="44">
        <v>44198</v>
      </c>
      <c r="I114" s="40">
        <v>44563</v>
      </c>
      <c r="J114" s="59">
        <v>10000</v>
      </c>
      <c r="K114" s="63">
        <f t="shared" si="8"/>
        <v>287</v>
      </c>
      <c r="L114" s="63">
        <f t="shared" si="9"/>
        <v>709.9999999999999</v>
      </c>
      <c r="M114" s="64">
        <f t="shared" si="10"/>
        <v>120</v>
      </c>
      <c r="N114" s="67">
        <f t="shared" si="11"/>
        <v>304</v>
      </c>
      <c r="O114" s="63">
        <f t="shared" si="12"/>
        <v>709</v>
      </c>
      <c r="P114" s="69">
        <v>0</v>
      </c>
      <c r="Q114" s="3">
        <f t="shared" si="13"/>
        <v>2130</v>
      </c>
      <c r="R114" s="68">
        <v>0</v>
      </c>
      <c r="S114" s="63">
        <f t="shared" si="14"/>
        <v>1539</v>
      </c>
      <c r="T114" s="70">
        <f t="shared" si="15"/>
        <v>9409</v>
      </c>
    </row>
    <row r="115" spans="1:20" s="21" customFormat="1" ht="15">
      <c r="A115" s="13">
        <v>106</v>
      </c>
      <c r="B115" s="23" t="s">
        <v>314</v>
      </c>
      <c r="C115" s="24" t="s">
        <v>315</v>
      </c>
      <c r="D115" s="22" t="s">
        <v>61</v>
      </c>
      <c r="E115" s="22" t="s">
        <v>62</v>
      </c>
      <c r="F115" s="18" t="s">
        <v>379</v>
      </c>
      <c r="G115" s="37" t="s">
        <v>17</v>
      </c>
      <c r="H115" s="38">
        <v>44267</v>
      </c>
      <c r="I115" s="40">
        <v>44632</v>
      </c>
      <c r="J115" s="59">
        <v>10000</v>
      </c>
      <c r="K115" s="63">
        <f t="shared" si="8"/>
        <v>287</v>
      </c>
      <c r="L115" s="63">
        <f t="shared" si="9"/>
        <v>709.9999999999999</v>
      </c>
      <c r="M115" s="64">
        <f t="shared" si="10"/>
        <v>120</v>
      </c>
      <c r="N115" s="67">
        <f t="shared" si="11"/>
        <v>304</v>
      </c>
      <c r="O115" s="63">
        <f t="shared" si="12"/>
        <v>709</v>
      </c>
      <c r="P115" s="68">
        <v>0</v>
      </c>
      <c r="Q115" s="3">
        <f t="shared" si="13"/>
        <v>2130</v>
      </c>
      <c r="R115" s="68">
        <v>0</v>
      </c>
      <c r="S115" s="63">
        <f t="shared" si="14"/>
        <v>1539</v>
      </c>
      <c r="T115" s="70">
        <f t="shared" si="15"/>
        <v>9409</v>
      </c>
    </row>
    <row r="116" spans="1:20" s="21" customFormat="1" ht="15">
      <c r="A116" s="13">
        <v>107</v>
      </c>
      <c r="B116" s="15" t="s">
        <v>316</v>
      </c>
      <c r="C116" s="16" t="s">
        <v>317</v>
      </c>
      <c r="D116" s="22" t="s">
        <v>209</v>
      </c>
      <c r="E116" s="22" t="s">
        <v>210</v>
      </c>
      <c r="F116" s="18" t="s">
        <v>380</v>
      </c>
      <c r="G116" s="37" t="s">
        <v>17</v>
      </c>
      <c r="H116" s="38">
        <v>44136</v>
      </c>
      <c r="I116" s="40">
        <v>44501</v>
      </c>
      <c r="J116" s="59">
        <v>10000</v>
      </c>
      <c r="K116" s="63">
        <f t="shared" si="8"/>
        <v>287</v>
      </c>
      <c r="L116" s="63">
        <f t="shared" si="9"/>
        <v>709.9999999999999</v>
      </c>
      <c r="M116" s="64">
        <f t="shared" si="10"/>
        <v>120</v>
      </c>
      <c r="N116" s="67">
        <f t="shared" si="11"/>
        <v>304</v>
      </c>
      <c r="O116" s="63">
        <f t="shared" si="12"/>
        <v>709</v>
      </c>
      <c r="P116" s="69">
        <v>0</v>
      </c>
      <c r="Q116" s="3">
        <f t="shared" si="13"/>
        <v>2130</v>
      </c>
      <c r="R116" s="68">
        <v>0</v>
      </c>
      <c r="S116" s="63">
        <f t="shared" si="14"/>
        <v>1539</v>
      </c>
      <c r="T116" s="70">
        <f t="shared" si="15"/>
        <v>9409</v>
      </c>
    </row>
    <row r="117" spans="1:20" s="21" customFormat="1" ht="15">
      <c r="A117" s="13">
        <v>108</v>
      </c>
      <c r="B117" s="15" t="s">
        <v>318</v>
      </c>
      <c r="C117" s="16" t="s">
        <v>319</v>
      </c>
      <c r="D117" s="22" t="s">
        <v>44</v>
      </c>
      <c r="E117" s="17" t="s">
        <v>32</v>
      </c>
      <c r="F117" s="18" t="s">
        <v>379</v>
      </c>
      <c r="G117" s="37" t="s">
        <v>17</v>
      </c>
      <c r="H117" s="39">
        <v>44086</v>
      </c>
      <c r="I117" s="40">
        <v>44451</v>
      </c>
      <c r="J117" s="59">
        <v>13530</v>
      </c>
      <c r="K117" s="63">
        <f t="shared" si="8"/>
        <v>388.311</v>
      </c>
      <c r="L117" s="63">
        <f t="shared" si="9"/>
        <v>960.6299999999999</v>
      </c>
      <c r="M117" s="64">
        <f t="shared" si="10"/>
        <v>162.36</v>
      </c>
      <c r="N117" s="67">
        <f t="shared" si="11"/>
        <v>411.312</v>
      </c>
      <c r="O117" s="63">
        <f t="shared" si="12"/>
        <v>959.277</v>
      </c>
      <c r="P117" s="68">
        <v>0</v>
      </c>
      <c r="Q117" s="3">
        <f t="shared" si="13"/>
        <v>2881.89</v>
      </c>
      <c r="R117" s="68">
        <v>0</v>
      </c>
      <c r="S117" s="63">
        <f t="shared" si="14"/>
        <v>2082.267</v>
      </c>
      <c r="T117" s="70">
        <f t="shared" si="15"/>
        <v>12730.377</v>
      </c>
    </row>
    <row r="118" spans="1:20" s="21" customFormat="1" ht="15">
      <c r="A118" s="13">
        <v>109</v>
      </c>
      <c r="B118" s="23" t="s">
        <v>320</v>
      </c>
      <c r="C118" s="24" t="s">
        <v>321</v>
      </c>
      <c r="D118" s="31" t="s">
        <v>322</v>
      </c>
      <c r="E118" s="22" t="s">
        <v>105</v>
      </c>
      <c r="F118" s="18" t="s">
        <v>379</v>
      </c>
      <c r="G118" s="37" t="s">
        <v>17</v>
      </c>
      <c r="H118" s="38">
        <v>43953</v>
      </c>
      <c r="I118" s="40">
        <v>44318</v>
      </c>
      <c r="J118" s="59">
        <v>11000</v>
      </c>
      <c r="K118" s="63">
        <f t="shared" si="8"/>
        <v>315.7</v>
      </c>
      <c r="L118" s="63">
        <f t="shared" si="9"/>
        <v>780.9999999999999</v>
      </c>
      <c r="M118" s="64">
        <f t="shared" si="10"/>
        <v>132</v>
      </c>
      <c r="N118" s="67">
        <f t="shared" si="11"/>
        <v>334.4</v>
      </c>
      <c r="O118" s="63">
        <f t="shared" si="12"/>
        <v>779.9000000000001</v>
      </c>
      <c r="P118" s="69">
        <v>0</v>
      </c>
      <c r="Q118" s="3">
        <f t="shared" si="13"/>
        <v>2343</v>
      </c>
      <c r="R118" s="69">
        <v>0</v>
      </c>
      <c r="S118" s="63">
        <f t="shared" si="14"/>
        <v>1692.9</v>
      </c>
      <c r="T118" s="70">
        <f t="shared" si="15"/>
        <v>10349.9</v>
      </c>
    </row>
    <row r="119" spans="1:20" s="21" customFormat="1" ht="15">
      <c r="A119" s="13">
        <v>110</v>
      </c>
      <c r="B119" s="23" t="s">
        <v>323</v>
      </c>
      <c r="C119" s="24" t="s">
        <v>324</v>
      </c>
      <c r="D119" s="22" t="s">
        <v>151</v>
      </c>
      <c r="E119" s="22" t="s">
        <v>325</v>
      </c>
      <c r="F119" s="18" t="s">
        <v>382</v>
      </c>
      <c r="G119" s="37" t="s">
        <v>17</v>
      </c>
      <c r="H119" s="40">
        <v>44105</v>
      </c>
      <c r="I119" s="40">
        <v>44470</v>
      </c>
      <c r="J119" s="59">
        <v>40000</v>
      </c>
      <c r="K119" s="63">
        <f t="shared" si="8"/>
        <v>1148</v>
      </c>
      <c r="L119" s="63">
        <f t="shared" si="9"/>
        <v>2839.9999999999995</v>
      </c>
      <c r="M119" s="64">
        <f t="shared" si="10"/>
        <v>480</v>
      </c>
      <c r="N119" s="67">
        <f t="shared" si="11"/>
        <v>1216</v>
      </c>
      <c r="O119" s="63">
        <f t="shared" si="12"/>
        <v>2836</v>
      </c>
      <c r="P119" s="69">
        <v>0</v>
      </c>
      <c r="Q119" s="3">
        <f t="shared" si="13"/>
        <v>8520</v>
      </c>
      <c r="R119" s="69">
        <v>442.65</v>
      </c>
      <c r="S119" s="63">
        <f t="shared" si="14"/>
        <v>6156</v>
      </c>
      <c r="T119" s="70">
        <f t="shared" si="15"/>
        <v>37193.35</v>
      </c>
    </row>
    <row r="120" spans="1:20" s="21" customFormat="1" ht="15">
      <c r="A120" s="13">
        <v>111</v>
      </c>
      <c r="B120" s="23" t="s">
        <v>326</v>
      </c>
      <c r="C120" s="24" t="s">
        <v>327</v>
      </c>
      <c r="D120" s="17" t="s">
        <v>328</v>
      </c>
      <c r="E120" s="17" t="s">
        <v>33</v>
      </c>
      <c r="F120" s="18" t="s">
        <v>379</v>
      </c>
      <c r="G120" s="37" t="s">
        <v>17</v>
      </c>
      <c r="H120" s="44">
        <v>44256</v>
      </c>
      <c r="I120" s="40">
        <v>44621</v>
      </c>
      <c r="J120" s="59">
        <v>10000</v>
      </c>
      <c r="K120" s="63">
        <f t="shared" si="8"/>
        <v>287</v>
      </c>
      <c r="L120" s="63">
        <f t="shared" si="9"/>
        <v>709.9999999999999</v>
      </c>
      <c r="M120" s="64">
        <f t="shared" si="10"/>
        <v>120</v>
      </c>
      <c r="N120" s="67">
        <f t="shared" si="11"/>
        <v>304</v>
      </c>
      <c r="O120" s="63">
        <f t="shared" si="12"/>
        <v>709</v>
      </c>
      <c r="P120" s="69">
        <v>0</v>
      </c>
      <c r="Q120" s="3">
        <f t="shared" si="13"/>
        <v>2130</v>
      </c>
      <c r="R120" s="69">
        <v>0</v>
      </c>
      <c r="S120" s="63">
        <f t="shared" si="14"/>
        <v>1539</v>
      </c>
      <c r="T120" s="70">
        <f t="shared" si="15"/>
        <v>9409</v>
      </c>
    </row>
    <row r="121" spans="1:20" s="21" customFormat="1" ht="15">
      <c r="A121" s="13">
        <v>112</v>
      </c>
      <c r="B121" s="23" t="s">
        <v>329</v>
      </c>
      <c r="C121" s="24" t="s">
        <v>330</v>
      </c>
      <c r="D121" s="22" t="s">
        <v>61</v>
      </c>
      <c r="E121" s="22" t="s">
        <v>62</v>
      </c>
      <c r="F121" s="18" t="s">
        <v>379</v>
      </c>
      <c r="G121" s="37" t="s">
        <v>17</v>
      </c>
      <c r="H121" s="40">
        <v>44197</v>
      </c>
      <c r="I121" s="40">
        <v>44562</v>
      </c>
      <c r="J121" s="59">
        <v>10000</v>
      </c>
      <c r="K121" s="63">
        <f aca="true" t="shared" si="16" ref="K121:K142">J121*2.87%</f>
        <v>287</v>
      </c>
      <c r="L121" s="63">
        <f aca="true" t="shared" si="17" ref="L121:L142">J121*7.1%</f>
        <v>709.9999999999999</v>
      </c>
      <c r="M121" s="64">
        <f aca="true" t="shared" si="18" ref="M121:M142">J121*1.2%</f>
        <v>120</v>
      </c>
      <c r="N121" s="67">
        <f aca="true" t="shared" si="19" ref="N121:N142">J121*3.04%</f>
        <v>304</v>
      </c>
      <c r="O121" s="63">
        <f aca="true" t="shared" si="20" ref="O121:O142">J121*7.09%</f>
        <v>709</v>
      </c>
      <c r="P121" s="69">
        <v>0</v>
      </c>
      <c r="Q121" s="3">
        <f t="shared" si="13"/>
        <v>2130</v>
      </c>
      <c r="R121" s="69">
        <v>0</v>
      </c>
      <c r="S121" s="63">
        <f t="shared" si="14"/>
        <v>1539</v>
      </c>
      <c r="T121" s="70">
        <f t="shared" si="15"/>
        <v>9409</v>
      </c>
    </row>
    <row r="122" spans="1:20" s="21" customFormat="1" ht="15">
      <c r="A122" s="13">
        <v>113</v>
      </c>
      <c r="B122" s="23" t="s">
        <v>331</v>
      </c>
      <c r="C122" s="24" t="s">
        <v>332</v>
      </c>
      <c r="D122" s="22" t="s">
        <v>61</v>
      </c>
      <c r="E122" s="22" t="s">
        <v>62</v>
      </c>
      <c r="F122" s="18" t="s">
        <v>379</v>
      </c>
      <c r="G122" s="37" t="s">
        <v>17</v>
      </c>
      <c r="H122" s="40">
        <v>44197</v>
      </c>
      <c r="I122" s="40">
        <v>44562</v>
      </c>
      <c r="J122" s="59">
        <v>10000</v>
      </c>
      <c r="K122" s="63">
        <f t="shared" si="16"/>
        <v>287</v>
      </c>
      <c r="L122" s="63">
        <f t="shared" si="17"/>
        <v>709.9999999999999</v>
      </c>
      <c r="M122" s="64">
        <f t="shared" si="18"/>
        <v>120</v>
      </c>
      <c r="N122" s="67">
        <f t="shared" si="19"/>
        <v>304</v>
      </c>
      <c r="O122" s="63">
        <f t="shared" si="20"/>
        <v>709</v>
      </c>
      <c r="P122" s="69">
        <v>0</v>
      </c>
      <c r="Q122" s="3">
        <f aca="true" t="shared" si="21" ref="Q122:Q142">SUM(K122:P122)</f>
        <v>2130</v>
      </c>
      <c r="R122" s="69">
        <v>0</v>
      </c>
      <c r="S122" s="63">
        <f aca="true" t="shared" si="22" ref="S122:S142">+L122+O122+M122</f>
        <v>1539</v>
      </c>
      <c r="T122" s="70">
        <f aca="true" t="shared" si="23" ref="T122:T142">J122-K122-N122-R122-P122</f>
        <v>9409</v>
      </c>
    </row>
    <row r="123" spans="1:20" s="21" customFormat="1" ht="15">
      <c r="A123" s="13">
        <v>114</v>
      </c>
      <c r="B123" s="23" t="s">
        <v>333</v>
      </c>
      <c r="C123" s="24" t="s">
        <v>334</v>
      </c>
      <c r="D123" s="22" t="s">
        <v>61</v>
      </c>
      <c r="E123" s="22" t="s">
        <v>62</v>
      </c>
      <c r="F123" s="18" t="s">
        <v>379</v>
      </c>
      <c r="G123" s="37" t="s">
        <v>17</v>
      </c>
      <c r="H123" s="40">
        <v>44083</v>
      </c>
      <c r="I123" s="40">
        <v>44448</v>
      </c>
      <c r="J123" s="59">
        <v>10000</v>
      </c>
      <c r="K123" s="63">
        <f t="shared" si="16"/>
        <v>287</v>
      </c>
      <c r="L123" s="63">
        <f t="shared" si="17"/>
        <v>709.9999999999999</v>
      </c>
      <c r="M123" s="64">
        <f t="shared" si="18"/>
        <v>120</v>
      </c>
      <c r="N123" s="67">
        <f t="shared" si="19"/>
        <v>304</v>
      </c>
      <c r="O123" s="63">
        <f t="shared" si="20"/>
        <v>709</v>
      </c>
      <c r="P123" s="69">
        <v>0</v>
      </c>
      <c r="Q123" s="3">
        <f t="shared" si="21"/>
        <v>2130</v>
      </c>
      <c r="R123" s="69">
        <v>0</v>
      </c>
      <c r="S123" s="63">
        <f t="shared" si="22"/>
        <v>1539</v>
      </c>
      <c r="T123" s="70">
        <f t="shared" si="23"/>
        <v>9409</v>
      </c>
    </row>
    <row r="124" spans="1:20" s="21" customFormat="1" ht="20.25" customHeight="1">
      <c r="A124" s="13">
        <v>115</v>
      </c>
      <c r="B124" s="23" t="s">
        <v>335</v>
      </c>
      <c r="C124" s="24" t="s">
        <v>336</v>
      </c>
      <c r="D124" s="22" t="s">
        <v>65</v>
      </c>
      <c r="E124" s="22" t="s">
        <v>337</v>
      </c>
      <c r="F124" s="18" t="s">
        <v>381</v>
      </c>
      <c r="G124" s="37" t="s">
        <v>17</v>
      </c>
      <c r="H124" s="40">
        <v>43868</v>
      </c>
      <c r="I124" s="40">
        <v>44234</v>
      </c>
      <c r="J124" s="59">
        <v>21000</v>
      </c>
      <c r="K124" s="63">
        <f t="shared" si="16"/>
        <v>602.7</v>
      </c>
      <c r="L124" s="63">
        <f t="shared" si="17"/>
        <v>1490.9999999999998</v>
      </c>
      <c r="M124" s="64">
        <f t="shared" si="18"/>
        <v>252</v>
      </c>
      <c r="N124" s="67">
        <f t="shared" si="19"/>
        <v>638.4</v>
      </c>
      <c r="O124" s="63">
        <f t="shared" si="20"/>
        <v>1488.9</v>
      </c>
      <c r="P124" s="69">
        <v>1350.12</v>
      </c>
      <c r="Q124" s="3">
        <f t="shared" si="21"/>
        <v>5823.12</v>
      </c>
      <c r="R124" s="69">
        <v>0</v>
      </c>
      <c r="S124" s="63">
        <f t="shared" si="22"/>
        <v>3231.8999999999996</v>
      </c>
      <c r="T124" s="70">
        <f t="shared" si="23"/>
        <v>18408.78</v>
      </c>
    </row>
    <row r="125" spans="1:20" s="21" customFormat="1" ht="25.5" customHeight="1">
      <c r="A125" s="13">
        <v>116</v>
      </c>
      <c r="B125" s="23" t="s">
        <v>338</v>
      </c>
      <c r="C125" s="24" t="s">
        <v>339</v>
      </c>
      <c r="D125" s="22" t="s">
        <v>40</v>
      </c>
      <c r="E125" s="22" t="s">
        <v>340</v>
      </c>
      <c r="F125" s="18" t="s">
        <v>381</v>
      </c>
      <c r="G125" s="37" t="s">
        <v>17</v>
      </c>
      <c r="H125" s="38">
        <v>44155</v>
      </c>
      <c r="I125" s="40">
        <v>44520</v>
      </c>
      <c r="J125" s="59">
        <v>11000</v>
      </c>
      <c r="K125" s="63">
        <f t="shared" si="16"/>
        <v>315.7</v>
      </c>
      <c r="L125" s="63">
        <f t="shared" si="17"/>
        <v>780.9999999999999</v>
      </c>
      <c r="M125" s="64">
        <f t="shared" si="18"/>
        <v>132</v>
      </c>
      <c r="N125" s="67">
        <f t="shared" si="19"/>
        <v>334.4</v>
      </c>
      <c r="O125" s="63">
        <f t="shared" si="20"/>
        <v>779.9000000000001</v>
      </c>
      <c r="P125" s="69">
        <v>0</v>
      </c>
      <c r="Q125" s="3">
        <f t="shared" si="21"/>
        <v>2343</v>
      </c>
      <c r="R125" s="69">
        <v>0</v>
      </c>
      <c r="S125" s="63">
        <f t="shared" si="22"/>
        <v>1692.9</v>
      </c>
      <c r="T125" s="70">
        <f t="shared" si="23"/>
        <v>10349.9</v>
      </c>
    </row>
    <row r="126" spans="1:20" s="21" customFormat="1" ht="24.75" customHeight="1">
      <c r="A126" s="13">
        <v>117</v>
      </c>
      <c r="B126" s="23" t="s">
        <v>341</v>
      </c>
      <c r="C126" s="24" t="s">
        <v>342</v>
      </c>
      <c r="D126" s="22" t="s">
        <v>105</v>
      </c>
      <c r="E126" s="22" t="s">
        <v>105</v>
      </c>
      <c r="F126" s="18" t="s">
        <v>380</v>
      </c>
      <c r="G126" s="37" t="s">
        <v>17</v>
      </c>
      <c r="H126" s="43">
        <v>44075</v>
      </c>
      <c r="I126" s="40">
        <v>44805</v>
      </c>
      <c r="J126" s="59">
        <v>12000</v>
      </c>
      <c r="K126" s="63">
        <f t="shared" si="16"/>
        <v>344.4</v>
      </c>
      <c r="L126" s="63">
        <f t="shared" si="17"/>
        <v>851.9999999999999</v>
      </c>
      <c r="M126" s="64">
        <f t="shared" si="18"/>
        <v>144</v>
      </c>
      <c r="N126" s="67">
        <f t="shared" si="19"/>
        <v>364.8</v>
      </c>
      <c r="O126" s="63">
        <f t="shared" si="20"/>
        <v>850.8000000000001</v>
      </c>
      <c r="P126" s="69">
        <v>0</v>
      </c>
      <c r="Q126" s="3">
        <f t="shared" si="21"/>
        <v>2556</v>
      </c>
      <c r="R126" s="69">
        <v>0</v>
      </c>
      <c r="S126" s="63">
        <f t="shared" si="22"/>
        <v>1846.8</v>
      </c>
      <c r="T126" s="70">
        <f t="shared" si="23"/>
        <v>11290.800000000001</v>
      </c>
    </row>
    <row r="127" spans="1:20" s="21" customFormat="1" ht="20.25" customHeight="1">
      <c r="A127" s="13">
        <v>118</v>
      </c>
      <c r="B127" s="23" t="s">
        <v>343</v>
      </c>
      <c r="C127" s="24" t="s">
        <v>344</v>
      </c>
      <c r="D127" s="22" t="s">
        <v>61</v>
      </c>
      <c r="E127" s="22" t="s">
        <v>62</v>
      </c>
      <c r="F127" s="18" t="s">
        <v>379</v>
      </c>
      <c r="G127" s="37" t="s">
        <v>17</v>
      </c>
      <c r="H127" s="43">
        <v>44153</v>
      </c>
      <c r="I127" s="40">
        <v>44518</v>
      </c>
      <c r="J127" s="58">
        <v>10000</v>
      </c>
      <c r="K127" s="63">
        <f t="shared" si="16"/>
        <v>287</v>
      </c>
      <c r="L127" s="63">
        <f t="shared" si="17"/>
        <v>709.9999999999999</v>
      </c>
      <c r="M127" s="64">
        <f t="shared" si="18"/>
        <v>120</v>
      </c>
      <c r="N127" s="67">
        <f t="shared" si="19"/>
        <v>304</v>
      </c>
      <c r="O127" s="63">
        <f t="shared" si="20"/>
        <v>709</v>
      </c>
      <c r="P127" s="69">
        <v>0</v>
      </c>
      <c r="Q127" s="3">
        <f t="shared" si="21"/>
        <v>2130</v>
      </c>
      <c r="R127" s="69">
        <v>0</v>
      </c>
      <c r="S127" s="63">
        <f t="shared" si="22"/>
        <v>1539</v>
      </c>
      <c r="T127" s="70">
        <f t="shared" si="23"/>
        <v>9409</v>
      </c>
    </row>
    <row r="128" spans="1:20" s="21" customFormat="1" ht="15">
      <c r="A128" s="13">
        <v>119</v>
      </c>
      <c r="B128" s="23" t="s">
        <v>345</v>
      </c>
      <c r="C128" s="24" t="s">
        <v>346</v>
      </c>
      <c r="D128" s="17" t="s">
        <v>32</v>
      </c>
      <c r="E128" s="17" t="s">
        <v>33</v>
      </c>
      <c r="F128" s="18" t="s">
        <v>379</v>
      </c>
      <c r="G128" s="37" t="s">
        <v>17</v>
      </c>
      <c r="H128" s="44">
        <v>44256</v>
      </c>
      <c r="I128" s="40">
        <v>44256</v>
      </c>
      <c r="J128" s="58">
        <v>14000</v>
      </c>
      <c r="K128" s="63">
        <f t="shared" si="16"/>
        <v>401.8</v>
      </c>
      <c r="L128" s="63">
        <f t="shared" si="17"/>
        <v>993.9999999999999</v>
      </c>
      <c r="M128" s="64">
        <f t="shared" si="18"/>
        <v>168</v>
      </c>
      <c r="N128" s="67">
        <f t="shared" si="19"/>
        <v>425.6</v>
      </c>
      <c r="O128" s="63">
        <f t="shared" si="20"/>
        <v>992.6</v>
      </c>
      <c r="P128" s="69">
        <v>1350.12</v>
      </c>
      <c r="Q128" s="3">
        <f t="shared" si="21"/>
        <v>4332.12</v>
      </c>
      <c r="R128" s="69">
        <v>0</v>
      </c>
      <c r="S128" s="63">
        <f t="shared" si="22"/>
        <v>2154.6</v>
      </c>
      <c r="T128" s="70">
        <f t="shared" si="23"/>
        <v>11822.48</v>
      </c>
    </row>
    <row r="129" spans="1:20" s="21" customFormat="1" ht="15">
      <c r="A129" s="13">
        <v>120</v>
      </c>
      <c r="B129" s="23" t="s">
        <v>347</v>
      </c>
      <c r="C129" s="24" t="s">
        <v>348</v>
      </c>
      <c r="D129" s="17" t="s">
        <v>32</v>
      </c>
      <c r="E129" s="17" t="s">
        <v>33</v>
      </c>
      <c r="F129" s="18" t="s">
        <v>379</v>
      </c>
      <c r="G129" s="37" t="s">
        <v>17</v>
      </c>
      <c r="H129" s="44">
        <v>44166</v>
      </c>
      <c r="I129" s="40">
        <v>44531</v>
      </c>
      <c r="J129" s="58">
        <v>10000</v>
      </c>
      <c r="K129" s="63">
        <f t="shared" si="16"/>
        <v>287</v>
      </c>
      <c r="L129" s="63">
        <f t="shared" si="17"/>
        <v>709.9999999999999</v>
      </c>
      <c r="M129" s="64">
        <f t="shared" si="18"/>
        <v>120</v>
      </c>
      <c r="N129" s="67">
        <f t="shared" si="19"/>
        <v>304</v>
      </c>
      <c r="O129" s="63">
        <f t="shared" si="20"/>
        <v>709</v>
      </c>
      <c r="P129" s="69">
        <v>0</v>
      </c>
      <c r="Q129" s="3">
        <f t="shared" si="21"/>
        <v>2130</v>
      </c>
      <c r="R129" s="69">
        <v>0</v>
      </c>
      <c r="S129" s="63">
        <f t="shared" si="22"/>
        <v>1539</v>
      </c>
      <c r="T129" s="70">
        <f t="shared" si="23"/>
        <v>9409</v>
      </c>
    </row>
    <row r="130" spans="1:20" s="21" customFormat="1" ht="15">
      <c r="A130" s="13">
        <v>121</v>
      </c>
      <c r="B130" s="23" t="s">
        <v>349</v>
      </c>
      <c r="C130" s="24" t="s">
        <v>350</v>
      </c>
      <c r="D130" s="14" t="s">
        <v>84</v>
      </c>
      <c r="E130" s="14" t="s">
        <v>84</v>
      </c>
      <c r="F130" s="18" t="s">
        <v>380</v>
      </c>
      <c r="G130" s="37" t="s">
        <v>17</v>
      </c>
      <c r="H130" s="38">
        <v>44114</v>
      </c>
      <c r="I130" s="40">
        <v>44479</v>
      </c>
      <c r="J130" s="58">
        <v>10000</v>
      </c>
      <c r="K130" s="63">
        <f t="shared" si="16"/>
        <v>287</v>
      </c>
      <c r="L130" s="63">
        <f t="shared" si="17"/>
        <v>709.9999999999999</v>
      </c>
      <c r="M130" s="64">
        <f t="shared" si="18"/>
        <v>120</v>
      </c>
      <c r="N130" s="67">
        <f t="shared" si="19"/>
        <v>304</v>
      </c>
      <c r="O130" s="63">
        <f t="shared" si="20"/>
        <v>709</v>
      </c>
      <c r="P130" s="69">
        <v>0</v>
      </c>
      <c r="Q130" s="3">
        <f t="shared" si="21"/>
        <v>2130</v>
      </c>
      <c r="R130" s="69">
        <v>0</v>
      </c>
      <c r="S130" s="63">
        <f t="shared" si="22"/>
        <v>1539</v>
      </c>
      <c r="T130" s="70">
        <f t="shared" si="23"/>
        <v>9409</v>
      </c>
    </row>
    <row r="131" spans="1:20" s="21" customFormat="1" ht="15">
      <c r="A131" s="13">
        <v>122</v>
      </c>
      <c r="B131" s="26" t="s">
        <v>351</v>
      </c>
      <c r="C131" s="24" t="s">
        <v>352</v>
      </c>
      <c r="D131" s="14" t="s">
        <v>87</v>
      </c>
      <c r="E131" s="14" t="s">
        <v>148</v>
      </c>
      <c r="F131" s="18" t="s">
        <v>380</v>
      </c>
      <c r="G131" s="37" t="s">
        <v>17</v>
      </c>
      <c r="H131" s="40">
        <v>44287</v>
      </c>
      <c r="I131" s="40">
        <v>44652</v>
      </c>
      <c r="J131" s="58">
        <v>10000</v>
      </c>
      <c r="K131" s="63">
        <f t="shared" si="16"/>
        <v>287</v>
      </c>
      <c r="L131" s="63">
        <f t="shared" si="17"/>
        <v>709.9999999999999</v>
      </c>
      <c r="M131" s="64">
        <f t="shared" si="18"/>
        <v>120</v>
      </c>
      <c r="N131" s="67">
        <f t="shared" si="19"/>
        <v>304</v>
      </c>
      <c r="O131" s="63">
        <f t="shared" si="20"/>
        <v>709</v>
      </c>
      <c r="P131" s="69">
        <v>0</v>
      </c>
      <c r="Q131" s="3">
        <f t="shared" si="21"/>
        <v>2130</v>
      </c>
      <c r="R131" s="69">
        <v>0</v>
      </c>
      <c r="S131" s="63">
        <f t="shared" si="22"/>
        <v>1539</v>
      </c>
      <c r="T131" s="70">
        <f t="shared" si="23"/>
        <v>9409</v>
      </c>
    </row>
    <row r="132" spans="1:20" s="21" customFormat="1" ht="19.5" customHeight="1">
      <c r="A132" s="13">
        <v>123</v>
      </c>
      <c r="B132" s="23" t="s">
        <v>353</v>
      </c>
      <c r="C132" s="24" t="s">
        <v>354</v>
      </c>
      <c r="D132" s="22" t="s">
        <v>105</v>
      </c>
      <c r="E132" s="22" t="s">
        <v>105</v>
      </c>
      <c r="F132" s="18" t="s">
        <v>379</v>
      </c>
      <c r="G132" s="37" t="s">
        <v>17</v>
      </c>
      <c r="H132" s="38">
        <v>44303</v>
      </c>
      <c r="I132" s="40">
        <v>44668</v>
      </c>
      <c r="J132" s="58">
        <v>13530</v>
      </c>
      <c r="K132" s="63">
        <f t="shared" si="16"/>
        <v>388.311</v>
      </c>
      <c r="L132" s="63">
        <f t="shared" si="17"/>
        <v>960.6299999999999</v>
      </c>
      <c r="M132" s="64">
        <f t="shared" si="18"/>
        <v>162.36</v>
      </c>
      <c r="N132" s="67">
        <f t="shared" si="19"/>
        <v>411.312</v>
      </c>
      <c r="O132" s="63">
        <f t="shared" si="20"/>
        <v>959.277</v>
      </c>
      <c r="P132" s="69">
        <v>0</v>
      </c>
      <c r="Q132" s="3">
        <f t="shared" si="21"/>
        <v>2881.89</v>
      </c>
      <c r="R132" s="69">
        <v>0</v>
      </c>
      <c r="S132" s="63">
        <f t="shared" si="22"/>
        <v>2082.267</v>
      </c>
      <c r="T132" s="70">
        <f t="shared" si="23"/>
        <v>12730.377</v>
      </c>
    </row>
    <row r="133" spans="1:20" s="21" customFormat="1" ht="15">
      <c r="A133" s="13">
        <v>124</v>
      </c>
      <c r="B133" s="23" t="s">
        <v>355</v>
      </c>
      <c r="C133" s="24" t="s">
        <v>356</v>
      </c>
      <c r="D133" s="22" t="s">
        <v>87</v>
      </c>
      <c r="E133" s="22" t="s">
        <v>48</v>
      </c>
      <c r="F133" s="18" t="s">
        <v>380</v>
      </c>
      <c r="G133" s="37" t="s">
        <v>17</v>
      </c>
      <c r="H133" s="44">
        <v>44136</v>
      </c>
      <c r="I133" s="40">
        <v>44501</v>
      </c>
      <c r="J133" s="59">
        <v>10000</v>
      </c>
      <c r="K133" s="63">
        <f t="shared" si="16"/>
        <v>287</v>
      </c>
      <c r="L133" s="63">
        <f t="shared" si="17"/>
        <v>709.9999999999999</v>
      </c>
      <c r="M133" s="64">
        <f t="shared" si="18"/>
        <v>120</v>
      </c>
      <c r="N133" s="67">
        <f t="shared" si="19"/>
        <v>304</v>
      </c>
      <c r="O133" s="63">
        <f t="shared" si="20"/>
        <v>709</v>
      </c>
      <c r="P133" s="69">
        <v>0</v>
      </c>
      <c r="Q133" s="3">
        <f t="shared" si="21"/>
        <v>2130</v>
      </c>
      <c r="R133" s="69">
        <v>0</v>
      </c>
      <c r="S133" s="63">
        <f t="shared" si="22"/>
        <v>1539</v>
      </c>
      <c r="T133" s="70">
        <f t="shared" si="23"/>
        <v>9409</v>
      </c>
    </row>
    <row r="134" spans="1:20" s="21" customFormat="1" ht="15">
      <c r="A134" s="13">
        <v>125</v>
      </c>
      <c r="B134" s="23" t="s">
        <v>357</v>
      </c>
      <c r="C134" s="24" t="s">
        <v>358</v>
      </c>
      <c r="D134" s="17" t="s">
        <v>32</v>
      </c>
      <c r="E134" s="17" t="s">
        <v>33</v>
      </c>
      <c r="F134" s="18" t="s">
        <v>379</v>
      </c>
      <c r="G134" s="37" t="s">
        <v>17</v>
      </c>
      <c r="H134" s="49">
        <v>44142</v>
      </c>
      <c r="I134" s="40">
        <v>44507</v>
      </c>
      <c r="J134" s="59">
        <v>10000</v>
      </c>
      <c r="K134" s="63">
        <f t="shared" si="16"/>
        <v>287</v>
      </c>
      <c r="L134" s="63">
        <f t="shared" si="17"/>
        <v>709.9999999999999</v>
      </c>
      <c r="M134" s="64">
        <f t="shared" si="18"/>
        <v>120</v>
      </c>
      <c r="N134" s="67">
        <f t="shared" si="19"/>
        <v>304</v>
      </c>
      <c r="O134" s="63">
        <f t="shared" si="20"/>
        <v>709</v>
      </c>
      <c r="P134" s="69">
        <v>1350.12</v>
      </c>
      <c r="Q134" s="3">
        <f t="shared" si="21"/>
        <v>3480.12</v>
      </c>
      <c r="R134" s="69">
        <v>0</v>
      </c>
      <c r="S134" s="63">
        <f t="shared" si="22"/>
        <v>1539</v>
      </c>
      <c r="T134" s="70">
        <f t="shared" si="23"/>
        <v>8058.88</v>
      </c>
    </row>
    <row r="135" spans="1:20" s="21" customFormat="1" ht="15">
      <c r="A135" s="13">
        <v>126</v>
      </c>
      <c r="B135" s="23" t="s">
        <v>359</v>
      </c>
      <c r="C135" s="24" t="s">
        <v>352</v>
      </c>
      <c r="D135" s="14" t="s">
        <v>84</v>
      </c>
      <c r="E135" s="14" t="s">
        <v>84</v>
      </c>
      <c r="F135" s="18" t="s">
        <v>380</v>
      </c>
      <c r="G135" s="37" t="s">
        <v>17</v>
      </c>
      <c r="H135" s="40">
        <v>43953</v>
      </c>
      <c r="I135" s="40">
        <v>44318</v>
      </c>
      <c r="J135" s="59">
        <v>10000</v>
      </c>
      <c r="K135" s="63">
        <f t="shared" si="16"/>
        <v>287</v>
      </c>
      <c r="L135" s="63">
        <f t="shared" si="17"/>
        <v>709.9999999999999</v>
      </c>
      <c r="M135" s="64">
        <f t="shared" si="18"/>
        <v>120</v>
      </c>
      <c r="N135" s="67">
        <f t="shared" si="19"/>
        <v>304</v>
      </c>
      <c r="O135" s="63">
        <f t="shared" si="20"/>
        <v>709</v>
      </c>
      <c r="P135" s="69">
        <v>0</v>
      </c>
      <c r="Q135" s="3">
        <f t="shared" si="21"/>
        <v>2130</v>
      </c>
      <c r="R135" s="69">
        <v>0</v>
      </c>
      <c r="S135" s="63">
        <f t="shared" si="22"/>
        <v>1539</v>
      </c>
      <c r="T135" s="70">
        <f t="shared" si="23"/>
        <v>9409</v>
      </c>
    </row>
    <row r="136" spans="1:20" s="21" customFormat="1" ht="15.75" thickBot="1">
      <c r="A136" s="13">
        <v>127</v>
      </c>
      <c r="B136" s="23" t="s">
        <v>360</v>
      </c>
      <c r="C136" s="24" t="s">
        <v>361</v>
      </c>
      <c r="D136" s="22" t="s">
        <v>101</v>
      </c>
      <c r="E136" s="22" t="s">
        <v>102</v>
      </c>
      <c r="F136" s="18" t="s">
        <v>382</v>
      </c>
      <c r="G136" s="37" t="s">
        <v>17</v>
      </c>
      <c r="H136" s="38">
        <v>44242</v>
      </c>
      <c r="I136" s="40">
        <v>44242</v>
      </c>
      <c r="J136" s="59">
        <v>35000</v>
      </c>
      <c r="K136" s="63">
        <f t="shared" si="16"/>
        <v>1004.5</v>
      </c>
      <c r="L136" s="65">
        <f t="shared" si="17"/>
        <v>2485</v>
      </c>
      <c r="M136" s="64">
        <f t="shared" si="18"/>
        <v>420</v>
      </c>
      <c r="N136" s="67">
        <f t="shared" si="19"/>
        <v>1064</v>
      </c>
      <c r="O136" s="63">
        <f t="shared" si="20"/>
        <v>2481.5</v>
      </c>
      <c r="P136" s="69">
        <v>0</v>
      </c>
      <c r="Q136" s="3">
        <f>SUM(K136:P136)</f>
        <v>7455</v>
      </c>
      <c r="R136" s="69">
        <v>0</v>
      </c>
      <c r="S136" s="63">
        <f t="shared" si="22"/>
        <v>5386.5</v>
      </c>
      <c r="T136" s="70">
        <f t="shared" si="23"/>
        <v>32931.5</v>
      </c>
    </row>
    <row r="137" spans="1:20" s="21" customFormat="1" ht="15">
      <c r="A137" s="13">
        <v>128</v>
      </c>
      <c r="B137" s="23" t="s">
        <v>362</v>
      </c>
      <c r="C137" s="24" t="s">
        <v>363</v>
      </c>
      <c r="D137" s="22" t="s">
        <v>87</v>
      </c>
      <c r="E137" s="22" t="s">
        <v>48</v>
      </c>
      <c r="F137" s="18" t="s">
        <v>380</v>
      </c>
      <c r="G137" s="37" t="s">
        <v>17</v>
      </c>
      <c r="H137" s="44">
        <v>44256</v>
      </c>
      <c r="I137" s="39">
        <v>44621</v>
      </c>
      <c r="J137" s="59">
        <v>10000</v>
      </c>
      <c r="K137" s="63">
        <f t="shared" si="16"/>
        <v>287</v>
      </c>
      <c r="L137" s="66">
        <f t="shared" si="17"/>
        <v>709.9999999999999</v>
      </c>
      <c r="M137" s="64">
        <f t="shared" si="18"/>
        <v>120</v>
      </c>
      <c r="N137" s="67">
        <f t="shared" si="19"/>
        <v>304</v>
      </c>
      <c r="O137" s="63">
        <f t="shared" si="20"/>
        <v>709</v>
      </c>
      <c r="P137" s="69">
        <v>0</v>
      </c>
      <c r="Q137" s="3">
        <f t="shared" si="21"/>
        <v>2130</v>
      </c>
      <c r="R137" s="69">
        <v>0</v>
      </c>
      <c r="S137" s="63">
        <f t="shared" si="22"/>
        <v>1539</v>
      </c>
      <c r="T137" s="70">
        <f t="shared" si="23"/>
        <v>9409</v>
      </c>
    </row>
    <row r="138" spans="1:20" s="21" customFormat="1" ht="21" customHeight="1">
      <c r="A138" s="13">
        <v>129</v>
      </c>
      <c r="B138" s="23" t="s">
        <v>364</v>
      </c>
      <c r="C138" s="24" t="s">
        <v>365</v>
      </c>
      <c r="D138" s="22" t="s">
        <v>366</v>
      </c>
      <c r="E138" s="22" t="s">
        <v>367</v>
      </c>
      <c r="F138" s="18" t="s">
        <v>382</v>
      </c>
      <c r="G138" s="37" t="s">
        <v>17</v>
      </c>
      <c r="H138" s="44">
        <v>44287</v>
      </c>
      <c r="I138" s="40">
        <v>44652</v>
      </c>
      <c r="J138" s="59">
        <v>35000</v>
      </c>
      <c r="K138" s="63">
        <f t="shared" si="16"/>
        <v>1004.5</v>
      </c>
      <c r="L138" s="63">
        <f t="shared" si="17"/>
        <v>2485</v>
      </c>
      <c r="M138" s="64">
        <f t="shared" si="18"/>
        <v>420</v>
      </c>
      <c r="N138" s="67">
        <f t="shared" si="19"/>
        <v>1064</v>
      </c>
      <c r="O138" s="63">
        <f t="shared" si="20"/>
        <v>2481.5</v>
      </c>
      <c r="P138" s="69">
        <v>0</v>
      </c>
      <c r="Q138" s="3">
        <f t="shared" si="21"/>
        <v>7455</v>
      </c>
      <c r="R138" s="69">
        <v>0</v>
      </c>
      <c r="S138" s="63">
        <f t="shared" si="22"/>
        <v>5386.5</v>
      </c>
      <c r="T138" s="70">
        <f t="shared" si="23"/>
        <v>32931.5</v>
      </c>
    </row>
    <row r="139" spans="1:20" s="21" customFormat="1" ht="21" customHeight="1">
      <c r="A139" s="13">
        <v>130</v>
      </c>
      <c r="B139" s="23" t="s">
        <v>368</v>
      </c>
      <c r="C139" s="24" t="s">
        <v>369</v>
      </c>
      <c r="D139" s="22" t="s">
        <v>40</v>
      </c>
      <c r="E139" s="22" t="s">
        <v>41</v>
      </c>
      <c r="F139" s="18" t="s">
        <v>380</v>
      </c>
      <c r="G139" s="37" t="s">
        <v>17</v>
      </c>
      <c r="H139" s="38">
        <v>44119</v>
      </c>
      <c r="I139" s="40">
        <v>44484</v>
      </c>
      <c r="J139" s="59">
        <v>10000</v>
      </c>
      <c r="K139" s="63">
        <f t="shared" si="16"/>
        <v>287</v>
      </c>
      <c r="L139" s="63">
        <f t="shared" si="17"/>
        <v>709.9999999999999</v>
      </c>
      <c r="M139" s="64">
        <f t="shared" si="18"/>
        <v>120</v>
      </c>
      <c r="N139" s="67">
        <f t="shared" si="19"/>
        <v>304</v>
      </c>
      <c r="O139" s="63">
        <f t="shared" si="20"/>
        <v>709</v>
      </c>
      <c r="P139" s="69">
        <v>0</v>
      </c>
      <c r="Q139" s="3">
        <f t="shared" si="21"/>
        <v>2130</v>
      </c>
      <c r="R139" s="69">
        <v>0</v>
      </c>
      <c r="S139" s="63">
        <f t="shared" si="22"/>
        <v>1539</v>
      </c>
      <c r="T139" s="70">
        <f t="shared" si="23"/>
        <v>9409</v>
      </c>
    </row>
    <row r="140" spans="1:20" s="21" customFormat="1" ht="18.75" customHeight="1">
      <c r="A140" s="13">
        <v>131</v>
      </c>
      <c r="B140" s="23" t="s">
        <v>370</v>
      </c>
      <c r="C140" s="24" t="s">
        <v>371</v>
      </c>
      <c r="D140" s="22" t="s">
        <v>105</v>
      </c>
      <c r="E140" s="22" t="s">
        <v>105</v>
      </c>
      <c r="F140" s="18" t="s">
        <v>379</v>
      </c>
      <c r="G140" s="37" t="s">
        <v>17</v>
      </c>
      <c r="H140" s="43">
        <v>44132</v>
      </c>
      <c r="I140" s="40">
        <v>44497</v>
      </c>
      <c r="J140" s="59">
        <v>12000</v>
      </c>
      <c r="K140" s="63">
        <f t="shared" si="16"/>
        <v>344.4</v>
      </c>
      <c r="L140" s="63">
        <f t="shared" si="17"/>
        <v>851.9999999999999</v>
      </c>
      <c r="M140" s="64">
        <f t="shared" si="18"/>
        <v>144</v>
      </c>
      <c r="N140" s="67">
        <f t="shared" si="19"/>
        <v>364.8</v>
      </c>
      <c r="O140" s="63">
        <f t="shared" si="20"/>
        <v>850.8000000000001</v>
      </c>
      <c r="P140" s="69">
        <v>1350.12</v>
      </c>
      <c r="Q140" s="3">
        <f t="shared" si="21"/>
        <v>3906.12</v>
      </c>
      <c r="R140" s="69">
        <v>0</v>
      </c>
      <c r="S140" s="63">
        <f t="shared" si="22"/>
        <v>1846.8</v>
      </c>
      <c r="T140" s="70">
        <f t="shared" si="23"/>
        <v>9940.68</v>
      </c>
    </row>
    <row r="141" spans="1:20" s="21" customFormat="1" ht="15">
      <c r="A141" s="13">
        <v>132</v>
      </c>
      <c r="B141" s="23" t="s">
        <v>372</v>
      </c>
      <c r="C141" s="24" t="s">
        <v>373</v>
      </c>
      <c r="D141" s="22" t="s">
        <v>61</v>
      </c>
      <c r="E141" s="22" t="s">
        <v>62</v>
      </c>
      <c r="F141" s="18" t="s">
        <v>379</v>
      </c>
      <c r="G141" s="37" t="s">
        <v>17</v>
      </c>
      <c r="H141" s="57" t="s">
        <v>377</v>
      </c>
      <c r="I141" s="40">
        <v>44415</v>
      </c>
      <c r="J141" s="59">
        <v>10000</v>
      </c>
      <c r="K141" s="63">
        <f t="shared" si="16"/>
        <v>287</v>
      </c>
      <c r="L141" s="63">
        <f t="shared" si="17"/>
        <v>709.9999999999999</v>
      </c>
      <c r="M141" s="64">
        <f t="shared" si="18"/>
        <v>120</v>
      </c>
      <c r="N141" s="67">
        <f t="shared" si="19"/>
        <v>304</v>
      </c>
      <c r="O141" s="63">
        <f t="shared" si="20"/>
        <v>709</v>
      </c>
      <c r="P141" s="69">
        <v>0</v>
      </c>
      <c r="Q141" s="3">
        <f t="shared" si="21"/>
        <v>2130</v>
      </c>
      <c r="R141" s="69">
        <v>0</v>
      </c>
      <c r="S141" s="63">
        <f t="shared" si="22"/>
        <v>1539</v>
      </c>
      <c r="T141" s="70">
        <f t="shared" si="23"/>
        <v>9409</v>
      </c>
    </row>
    <row r="142" spans="1:20" s="21" customFormat="1" ht="23.25" customHeight="1">
      <c r="A142" s="13">
        <v>133</v>
      </c>
      <c r="B142" s="23" t="s">
        <v>374</v>
      </c>
      <c r="C142" s="24" t="s">
        <v>375</v>
      </c>
      <c r="D142" s="22" t="s">
        <v>105</v>
      </c>
      <c r="E142" s="22" t="s">
        <v>105</v>
      </c>
      <c r="F142" s="18" t="s">
        <v>379</v>
      </c>
      <c r="G142" s="37" t="s">
        <v>17</v>
      </c>
      <c r="H142" s="43">
        <v>44075</v>
      </c>
      <c r="I142" s="40">
        <v>44440</v>
      </c>
      <c r="J142" s="59">
        <v>12500</v>
      </c>
      <c r="K142" s="63">
        <f t="shared" si="16"/>
        <v>358.75</v>
      </c>
      <c r="L142" s="63">
        <f t="shared" si="17"/>
        <v>887.4999999999999</v>
      </c>
      <c r="M142" s="64">
        <f t="shared" si="18"/>
        <v>150</v>
      </c>
      <c r="N142" s="67">
        <f t="shared" si="19"/>
        <v>380</v>
      </c>
      <c r="O142" s="63">
        <f t="shared" si="20"/>
        <v>886.2500000000001</v>
      </c>
      <c r="P142" s="69">
        <v>0</v>
      </c>
      <c r="Q142" s="3">
        <f t="shared" si="21"/>
        <v>2662.5</v>
      </c>
      <c r="R142" s="69">
        <v>0</v>
      </c>
      <c r="S142" s="63">
        <f t="shared" si="22"/>
        <v>1923.75</v>
      </c>
      <c r="T142" s="70">
        <f t="shared" si="23"/>
        <v>11761.25</v>
      </c>
    </row>
    <row r="143" spans="1:20" s="21" customFormat="1" ht="15">
      <c r="A143" s="13"/>
      <c r="B143" s="29"/>
      <c r="C143" s="29"/>
      <c r="D143" s="29"/>
      <c r="E143" s="29"/>
      <c r="F143" s="18"/>
      <c r="G143" s="29"/>
      <c r="H143" s="25"/>
      <c r="I143" s="29"/>
      <c r="J143" s="28"/>
      <c r="K143" s="19"/>
      <c r="L143" s="19"/>
      <c r="M143" s="20"/>
      <c r="N143" s="36"/>
      <c r="O143" s="19"/>
      <c r="P143" s="19"/>
      <c r="Q143" s="19"/>
      <c r="R143" s="69">
        <v>0</v>
      </c>
      <c r="S143" s="19"/>
      <c r="T143" s="19"/>
    </row>
    <row r="144" spans="1:20" ht="12.75">
      <c r="A144" s="12"/>
      <c r="B144" s="5"/>
      <c r="C144" s="5"/>
      <c r="D144" s="5"/>
      <c r="E144" s="5"/>
      <c r="F144" s="71"/>
      <c r="G144" s="5"/>
      <c r="H144" s="5"/>
      <c r="I144" s="5" t="s">
        <v>22</v>
      </c>
      <c r="J144" s="6">
        <f>SUM(J10:J143)</f>
        <v>1763750</v>
      </c>
      <c r="K144" s="4">
        <f aca="true" t="shared" si="24" ref="K144:T144">SUM(K10:K143)</f>
        <v>50619.62500000001</v>
      </c>
      <c r="L144" s="4">
        <f t="shared" si="24"/>
        <v>125226.25</v>
      </c>
      <c r="M144" s="4">
        <f t="shared" si="24"/>
        <v>21165</v>
      </c>
      <c r="N144" s="4">
        <f t="shared" si="24"/>
        <v>53618</v>
      </c>
      <c r="O144" s="4">
        <f t="shared" si="24"/>
        <v>125049.87500000003</v>
      </c>
      <c r="P144" s="4">
        <f t="shared" si="24"/>
        <v>6750.599999999999</v>
      </c>
      <c r="Q144" s="4">
        <f t="shared" si="24"/>
        <v>382429.35000000003</v>
      </c>
      <c r="R144" s="4">
        <f t="shared" si="24"/>
        <v>442.65</v>
      </c>
      <c r="S144" s="4">
        <f t="shared" si="24"/>
        <v>271441.12499999994</v>
      </c>
      <c r="T144" s="4">
        <f t="shared" si="24"/>
        <v>1650968.985</v>
      </c>
    </row>
    <row r="149" ht="12.75">
      <c r="Q149" s="10"/>
    </row>
    <row r="153" spans="1:19" ht="15" customHeight="1">
      <c r="A153" s="41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41"/>
      <c r="R153" s="41"/>
      <c r="S153" s="41"/>
    </row>
    <row r="154" spans="1:19" ht="15">
      <c r="A154" s="41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41"/>
      <c r="R154" s="41"/>
      <c r="S154" s="41"/>
    </row>
    <row r="155" ht="12.75">
      <c r="P155" s="10"/>
    </row>
  </sheetData>
  <sheetProtection/>
  <mergeCells count="27">
    <mergeCell ref="C7:C9"/>
    <mergeCell ref="B7:B9"/>
    <mergeCell ref="A7:A9"/>
    <mergeCell ref="Q7:R7"/>
    <mergeCell ref="M7:M9"/>
    <mergeCell ref="K8:L8"/>
    <mergeCell ref="J7:J9"/>
    <mergeCell ref="H7:I8"/>
    <mergeCell ref="G7:G9"/>
    <mergeCell ref="E7:E9"/>
    <mergeCell ref="D7:D9"/>
    <mergeCell ref="T7:T9"/>
    <mergeCell ref="S7:S9"/>
    <mergeCell ref="R8:R9"/>
    <mergeCell ref="Q8:Q9"/>
    <mergeCell ref="P7:P9"/>
    <mergeCell ref="N7:O8"/>
    <mergeCell ref="B153:D153"/>
    <mergeCell ref="B154:D154"/>
    <mergeCell ref="E153:P153"/>
    <mergeCell ref="E154:P154"/>
    <mergeCell ref="F7:F9"/>
    <mergeCell ref="A2:P2"/>
    <mergeCell ref="A3:P3"/>
    <mergeCell ref="A4:P4"/>
    <mergeCell ref="A5:P5"/>
    <mergeCell ref="K7:L7"/>
  </mergeCells>
  <printOptions/>
  <pageMargins left="0.38" right="0.1968503937007874" top="0.7480314960629921" bottom="0.7480314960629921" header="0.31496062992125984" footer="0.31496062992125984"/>
  <pageSetup orientation="landscape" paperSize="5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ORTOPEDIA EM DARIO C</cp:lastModifiedBy>
  <cp:lastPrinted>2022-08-17T12:29:01Z</cp:lastPrinted>
  <dcterms:created xsi:type="dcterms:W3CDTF">2006-07-11T17:39:34Z</dcterms:created>
  <dcterms:modified xsi:type="dcterms:W3CDTF">2022-08-17T12:29:21Z</dcterms:modified>
  <cp:category/>
  <cp:version/>
  <cp:contentType/>
  <cp:contentStatus/>
</cp:coreProperties>
</file>