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BANCO'!$A$1:$G$54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6" i="1" l="1"/>
  <c r="F42" i="1"/>
  <c r="D42" i="1"/>
  <c r="C42" i="1"/>
  <c r="B42" i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7" i="1"/>
  <c r="D27" i="1"/>
  <c r="C27" i="1"/>
  <c r="B27" i="1"/>
  <c r="F26" i="1"/>
  <c r="D26" i="1"/>
  <c r="C26" i="1"/>
  <c r="B26" i="1"/>
  <c r="F25" i="1"/>
  <c r="D25" i="1"/>
  <c r="C25" i="1"/>
  <c r="B25" i="1"/>
  <c r="F24" i="1"/>
  <c r="D24" i="1"/>
  <c r="C24" i="1"/>
  <c r="B24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1" i="1"/>
  <c r="D11" i="1"/>
  <c r="C11" i="1"/>
  <c r="B11" i="1"/>
  <c r="F10" i="1"/>
  <c r="D10" i="1"/>
  <c r="C10" i="1"/>
  <c r="B10" i="1"/>
  <c r="F9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D9" i="1"/>
  <c r="C9" i="1"/>
  <c r="B9" i="1"/>
  <c r="F46" i="1" l="1"/>
</calcChain>
</file>

<file path=xl/sharedStrings.xml><?xml version="1.0" encoding="utf-8"?>
<sst xmlns="http://schemas.openxmlformats.org/spreadsheetml/2006/main" count="32" uniqueCount="30">
  <si>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</si>
  <si>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</si>
  <si>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</si>
  <si>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</si>
  <si>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</si>
  <si>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</si>
  <si>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</si>
  <si>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</si>
  <si>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</si>
  <si>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</si>
  <si>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</si>
  <si>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</si>
  <si>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MELBIN EFRAIN MANZUETA, DEV. POR ERROR EN TRANSFERENCIA (SUPRODI)</t>
  </si>
  <si>
    <t>INGRESO POR TRANSFERENCIA DE CUENTA UNICA DEL TESORO</t>
  </si>
  <si>
    <t>SIRALRIL, PAGO SUBSIDIO DE MATERNIDAD</t>
  </si>
  <si>
    <t>932165240392/932487421206</t>
  </si>
  <si>
    <t>CARGO POR EL 0.15% EN EL MES DE OCTUBRE 2023</t>
  </si>
  <si>
    <t>832241987480/832435764689</t>
  </si>
  <si>
    <t>CARGO POR COMISION PAGO DGII, NETBANKING Y COMISION TSS EN EL MES DE OCTUBRE 2023</t>
  </si>
  <si>
    <t>CARGO POR COMISION DE MANEJO DE CUENTA EN EL MES DE OCTUBRE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</si>
  <si>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</si>
  <si>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</si>
  <si>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</si>
  <si>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</si>
  <si>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</si>
  <si>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</si>
  <si>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</si>
  <si>
    <t>HOSPITAL TRAUMATOLOGICO DR. DARIO CONTRERAS</t>
  </si>
  <si>
    <t>RELACION DE INGRESOS Y EGRESOS POR VENTA DE SERVICIOS</t>
  </si>
  <si>
    <t>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</si>
</sst>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2"/>
      <color theme="3"/>
      <name val="Arial"/>
      <family val="2"/>
    </font>
    <font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4" fillId="17" borderId="7" applyNumberFormat="0" applyAlignment="0" applyProtection="0"/>
    <xf numFmtId="0" fontId="15" fillId="18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8" fillId="8" borderId="7" applyNumberFormat="0" applyAlignment="0" applyProtection="0"/>
    <xf numFmtId="165" fontId="2" fillId="0" borderId="0" applyFont="0" applyFill="0" applyBorder="0" applyAlignment="0" applyProtection="0"/>
    <xf numFmtId="0" fontId="19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1" fillId="17" borderId="1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17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</cellStyleXfs>
  <cellXfs count="67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8" fillId="0" borderId="0" xfId="0" applyNumberFormat="1" applyFont="1"/>
    <xf numFmtId="0" fontId="28" fillId="0" borderId="0" xfId="0" applyFont="1"/>
    <xf numFmtId="0" fontId="28" fillId="2" borderId="0" xfId="0" applyFont="1" applyFill="1"/>
    <xf numFmtId="0" fontId="29" fillId="2" borderId="0" xfId="0" applyNumberFormat="1" applyFont="1" applyFill="1" applyBorder="1" applyAlignment="1">
      <alignment horizontal="left"/>
    </xf>
    <xf numFmtId="4" fontId="28" fillId="0" borderId="0" xfId="0" applyNumberFormat="1" applyFont="1" applyAlignment="1">
      <alignment horizontal="right"/>
    </xf>
    <xf numFmtId="4" fontId="28" fillId="2" borderId="0" xfId="0" applyNumberFormat="1" applyFont="1" applyFill="1"/>
    <xf numFmtId="4" fontId="28" fillId="0" borderId="0" xfId="0" applyNumberFormat="1" applyFont="1"/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1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horizontal="center" vertical="top" wrapText="1"/>
    </xf>
    <xf numFmtId="0" fontId="31" fillId="0" borderId="0" xfId="1" applyFont="1" applyBorder="1" applyAlignment="1">
      <alignment horizontal="center" vertical="top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/>
    </xf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0" fillId="2" borderId="0" xfId="0" applyNumberFormat="1" applyFill="1" applyBorder="1"/>
    <xf numFmtId="0" fontId="10" fillId="2" borderId="0" xfId="0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center"/>
    </xf>
    <xf numFmtId="0" fontId="6" fillId="2" borderId="3" xfId="0" applyNumberFormat="1" applyFont="1" applyFill="1" applyBorder="1"/>
    <xf numFmtId="1" fontId="4" fillId="2" borderId="3" xfId="0" applyNumberFormat="1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/>
    </xf>
    <xf numFmtId="17" fontId="27" fillId="2" borderId="0" xfId="0" quotePrefix="1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wrapText="1"/>
    </xf>
    <xf numFmtId="4" fontId="32" fillId="2" borderId="6" xfId="0" applyNumberFormat="1" applyFont="1" applyFill="1" applyBorder="1" applyAlignment="1">
      <alignment horizontal="right"/>
    </xf>
    <xf numFmtId="4" fontId="33" fillId="2" borderId="5" xfId="0" applyNumberFormat="1" applyFont="1" applyFill="1" applyBorder="1"/>
    <xf numFmtId="4" fontId="32" fillId="2" borderId="6" xfId="0" applyNumberFormat="1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 wrapText="1"/>
    </xf>
    <xf numFmtId="4" fontId="32" fillId="2" borderId="4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wrapText="1"/>
    </xf>
    <xf numFmtId="4" fontId="34" fillId="2" borderId="0" xfId="0" applyNumberFormat="1" applyFont="1" applyFill="1" applyBorder="1" applyAlignment="1">
      <alignment horizontal="right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OCTUBRE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 xml:space="preserve">TRANSVER, SRL </v>
          </cell>
          <cell r="C8">
            <v>26759086</v>
          </cell>
          <cell r="D8">
            <v>45201</v>
          </cell>
          <cell r="K8">
            <v>25255.87</v>
          </cell>
        </row>
        <row r="9">
          <cell r="B9" t="str">
            <v>CENTRA POWER SYSTEMS, SRL</v>
          </cell>
          <cell r="C9">
            <v>26761252</v>
          </cell>
          <cell r="D9">
            <v>45201</v>
          </cell>
          <cell r="K9">
            <v>247180.87000000002</v>
          </cell>
        </row>
        <row r="10">
          <cell r="B10" t="str">
            <v>IGNACIO ANTONIO MOTA MARTE</v>
          </cell>
          <cell r="C10">
            <v>26761867</v>
          </cell>
          <cell r="D10">
            <v>45201</v>
          </cell>
          <cell r="K10">
            <v>104500</v>
          </cell>
        </row>
        <row r="11">
          <cell r="B11" t="str">
            <v>MORAMI, SRL</v>
          </cell>
          <cell r="C11">
            <v>26948574</v>
          </cell>
          <cell r="D11">
            <v>45208</v>
          </cell>
          <cell r="K11">
            <v>341881.25</v>
          </cell>
        </row>
        <row r="12">
          <cell r="B12" t="str">
            <v>AGUASVIVAS, SRL</v>
          </cell>
          <cell r="C12">
            <v>26948772</v>
          </cell>
          <cell r="D12">
            <v>45208</v>
          </cell>
          <cell r="K12">
            <v>173660</v>
          </cell>
        </row>
        <row r="13">
          <cell r="B13" t="str">
            <v xml:space="preserve">COLECTOR DE IMPUESTOS INTERNOS </v>
          </cell>
          <cell r="C13">
            <v>26948856</v>
          </cell>
          <cell r="D13">
            <v>45208</v>
          </cell>
          <cell r="K13">
            <v>382801.48</v>
          </cell>
        </row>
        <row r="14">
          <cell r="B14" t="str">
            <v xml:space="preserve">ARCHIVO GENERAL DE LA NACION </v>
          </cell>
          <cell r="C14">
            <v>26949484</v>
          </cell>
          <cell r="D14">
            <v>45208</v>
          </cell>
          <cell r="K14">
            <v>7000</v>
          </cell>
        </row>
        <row r="15">
          <cell r="B15" t="str">
            <v>INCENTIVO POR RENDIMIENTO INDIVIDUAL</v>
          </cell>
          <cell r="C15">
            <v>27062397</v>
          </cell>
          <cell r="D15">
            <v>45212</v>
          </cell>
          <cell r="K15">
            <v>16508.62</v>
          </cell>
        </row>
        <row r="16">
          <cell r="B16" t="str">
            <v>RAMISOL, SRL</v>
          </cell>
          <cell r="C16">
            <v>27062319</v>
          </cell>
          <cell r="D16">
            <v>45212</v>
          </cell>
          <cell r="K16">
            <v>92055</v>
          </cell>
        </row>
        <row r="17">
          <cell r="B17" t="str">
            <v>COMPAÑÍA DOMINICANA DE TELEFONOS, S.A.</v>
          </cell>
          <cell r="C17">
            <v>27062174</v>
          </cell>
          <cell r="D17">
            <v>45212</v>
          </cell>
          <cell r="K17">
            <v>363817.23</v>
          </cell>
        </row>
        <row r="18">
          <cell r="B18" t="str">
            <v xml:space="preserve">COLECTOR DE IMPUESTOS INTERNOS </v>
          </cell>
          <cell r="C18">
            <v>27178719</v>
          </cell>
          <cell r="D18">
            <v>45217</v>
          </cell>
          <cell r="K18">
            <v>442.65</v>
          </cell>
        </row>
        <row r="19">
          <cell r="B19" t="str">
            <v>TROPIGAS DOMINICANA, SRL</v>
          </cell>
          <cell r="C19">
            <v>27197528</v>
          </cell>
          <cell r="D19">
            <v>45218</v>
          </cell>
          <cell r="K19">
            <v>55443.18</v>
          </cell>
        </row>
        <row r="20">
          <cell r="B20" t="str">
            <v>SERVICIOS LOS QUICA, EIRL</v>
          </cell>
          <cell r="C20">
            <v>27202791</v>
          </cell>
          <cell r="D20">
            <v>45218</v>
          </cell>
          <cell r="K20">
            <v>1441568.58</v>
          </cell>
        </row>
        <row r="21">
          <cell r="B21" t="str">
            <v>SEAN DOMINICAN, SRL</v>
          </cell>
          <cell r="C21">
            <v>27198075</v>
          </cell>
          <cell r="D21">
            <v>45218</v>
          </cell>
          <cell r="K21">
            <v>514900</v>
          </cell>
        </row>
        <row r="22">
          <cell r="B22" t="str">
            <v>SIPLIDORES DE PRODUCTOS DIVERSOS SUPRODI, SRL</v>
          </cell>
          <cell r="C22">
            <v>27201505</v>
          </cell>
          <cell r="D22">
            <v>45218</v>
          </cell>
          <cell r="K22">
            <v>238274.78999999998</v>
          </cell>
        </row>
        <row r="23">
          <cell r="B23" t="str">
            <v>WNCA SERVISOLUCION, SRL</v>
          </cell>
          <cell r="C23">
            <v>27201334</v>
          </cell>
          <cell r="D23">
            <v>45218</v>
          </cell>
          <cell r="K23">
            <v>449570.5</v>
          </cell>
        </row>
        <row r="24">
          <cell r="B24" t="str">
            <v>PROFARES, SRL</v>
          </cell>
          <cell r="C24">
            <v>27229878</v>
          </cell>
          <cell r="D24">
            <v>45219</v>
          </cell>
          <cell r="K24">
            <v>431809.2</v>
          </cell>
        </row>
        <row r="25">
          <cell r="B25" t="str">
            <v>CIENCIA, TECNOLIGIA Y CONSULTAS, SRL</v>
          </cell>
          <cell r="C25">
            <v>27230182</v>
          </cell>
          <cell r="D25">
            <v>45219</v>
          </cell>
          <cell r="K25">
            <v>64980</v>
          </cell>
        </row>
        <row r="26">
          <cell r="B26" t="str">
            <v>FARMACEUTICA DALMASI (FARMADAL), SRL</v>
          </cell>
          <cell r="C26">
            <v>27230311</v>
          </cell>
          <cell r="D26">
            <v>45219</v>
          </cell>
          <cell r="K26">
            <v>589528.6</v>
          </cell>
        </row>
        <row r="27">
          <cell r="B27" t="str">
            <v>BIO-NOVA, SRL</v>
          </cell>
          <cell r="C27">
            <v>27230425</v>
          </cell>
          <cell r="D27">
            <v>45219</v>
          </cell>
          <cell r="K27">
            <v>214126.5</v>
          </cell>
        </row>
        <row r="28">
          <cell r="B28" t="str">
            <v>IMPORT SUPPLYING VENTURA PUJOLS GROUP Y ASOC, SRL</v>
          </cell>
          <cell r="C28">
            <v>27230632</v>
          </cell>
          <cell r="D28">
            <v>45219</v>
          </cell>
          <cell r="K28">
            <v>179398.8</v>
          </cell>
        </row>
        <row r="29">
          <cell r="B29" t="str">
            <v>SUPLIDORA CALASON, EIRL</v>
          </cell>
          <cell r="C29">
            <v>27274256</v>
          </cell>
          <cell r="D29">
            <v>45222</v>
          </cell>
          <cell r="K29">
            <v>903998.89</v>
          </cell>
        </row>
        <row r="30">
          <cell r="B30" t="str">
            <v xml:space="preserve">COLECTOR DE IMPUESTOS INTERNOS </v>
          </cell>
          <cell r="C30">
            <v>27279495</v>
          </cell>
          <cell r="D30">
            <v>45222</v>
          </cell>
          <cell r="K30">
            <v>92750.47</v>
          </cell>
        </row>
        <row r="31">
          <cell r="B31" t="str">
            <v>NOMINA DE EMPLEADOS CONTRATADOS</v>
          </cell>
          <cell r="C31">
            <v>27325745</v>
          </cell>
          <cell r="D31">
            <v>45224</v>
          </cell>
          <cell r="K31">
            <v>1250673.6400000001</v>
          </cell>
        </row>
        <row r="32">
          <cell r="B32" t="str">
            <v xml:space="preserve">NOMINA DE COMPENSACION MILITARES </v>
          </cell>
          <cell r="C32">
            <v>27325818</v>
          </cell>
          <cell r="D32">
            <v>45224</v>
          </cell>
          <cell r="K32">
            <v>137000</v>
          </cell>
        </row>
        <row r="33">
          <cell r="B33" t="str">
            <v>MADEMUN AD, SRL</v>
          </cell>
          <cell r="C33">
            <v>27347835</v>
          </cell>
          <cell r="D33">
            <v>45225</v>
          </cell>
          <cell r="K33">
            <v>872645.55999999994</v>
          </cell>
        </row>
        <row r="34">
          <cell r="B34" t="str">
            <v>SERVIAMED DOMINICANA, SRL</v>
          </cell>
          <cell r="C34">
            <v>27347930</v>
          </cell>
          <cell r="D34">
            <v>45225</v>
          </cell>
          <cell r="K34">
            <v>825119.84</v>
          </cell>
        </row>
        <row r="35">
          <cell r="B35" t="str">
            <v>TESOREIA DE LA SEGURIDAD SOCIAL</v>
          </cell>
          <cell r="C35">
            <v>27352810</v>
          </cell>
          <cell r="D35">
            <v>45225</v>
          </cell>
          <cell r="K35">
            <v>291013.39</v>
          </cell>
        </row>
        <row r="36">
          <cell r="B36" t="str">
            <v>ALIANZA INNOVADORA DE SERVICIOS AMBIENTALES, SRL</v>
          </cell>
          <cell r="C36">
            <v>27438787</v>
          </cell>
          <cell r="D36">
            <v>45229</v>
          </cell>
          <cell r="K36">
            <v>285000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1"/>
  <sheetViews>
    <sheetView tabSelected="1" topLeftCell="A43" zoomScale="85" zoomScaleNormal="85" zoomScalePageLayoutView="80" workbookViewId="0">
      <selection activeCell="J55" sqref="J55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22" customWidth="1"/>
    <col min="5" max="5" width="21.140625" style="23" customWidth="1"/>
    <col min="6" max="6" width="20.42578125" style="17" customWidth="1"/>
    <col min="7" max="7" width="22.140625" customWidth="1"/>
  </cols>
  <sheetData>
    <row r="1" spans="1:13" ht="30.75" customHeight="1" x14ac:dyDescent="0.35">
      <c r="A1" s="38"/>
      <c r="B1" s="39" t="s">
        <v>27</v>
      </c>
      <c r="C1" s="39"/>
      <c r="D1" s="39"/>
      <c r="E1" s="39"/>
      <c r="F1" s="39"/>
      <c r="G1" s="39"/>
      <c r="H1" s="2"/>
      <c r="I1" s="2"/>
      <c r="L1" s="3"/>
      <c r="M1" s="3"/>
    </row>
    <row r="2" spans="1:13" ht="27" customHeight="1" x14ac:dyDescent="0.2">
      <c r="A2" s="38"/>
      <c r="B2" s="55" t="s">
        <v>28</v>
      </c>
      <c r="C2" s="55"/>
      <c r="D2" s="55"/>
      <c r="E2" s="55"/>
      <c r="F2" s="55"/>
      <c r="G2" s="55"/>
      <c r="H2" s="4"/>
      <c r="I2" s="4"/>
      <c r="J2" s="3"/>
      <c r="K2" s="3"/>
      <c r="L2" s="3"/>
      <c r="M2" s="3"/>
    </row>
    <row r="3" spans="1:13" ht="18" customHeight="1" x14ac:dyDescent="0.25">
      <c r="A3" s="56" t="s">
        <v>29</v>
      </c>
      <c r="B3" s="57"/>
      <c r="C3" s="57"/>
      <c r="D3" s="57"/>
      <c r="E3" s="57"/>
      <c r="F3" s="57"/>
      <c r="G3" s="57"/>
      <c r="H3" s="3"/>
      <c r="I3" s="3"/>
      <c r="J3" s="3"/>
      <c r="K3" s="3"/>
      <c r="L3" s="3"/>
      <c r="M3" s="3"/>
    </row>
    <row r="4" spans="1:13" ht="30.75" customHeight="1" x14ac:dyDescent="0.25">
      <c r="A4" s="38"/>
      <c r="B4" s="40" t="s">
        <v>0</v>
      </c>
      <c r="C4" s="41">
        <v>0</v>
      </c>
      <c r="D4" s="42" t="s">
        <v>1</v>
      </c>
      <c r="E4" s="42"/>
      <c r="F4" s="42"/>
      <c r="G4" s="43"/>
      <c r="H4" s="3"/>
      <c r="I4" s="3"/>
      <c r="J4" s="3"/>
    </row>
    <row r="5" spans="1:13" ht="28.5" customHeight="1" x14ac:dyDescent="0.35">
      <c r="A5" s="39" t="s">
        <v>2</v>
      </c>
      <c r="B5" s="39"/>
      <c r="C5" s="39"/>
      <c r="D5" s="39"/>
      <c r="E5" s="44" t="s">
        <v>3</v>
      </c>
      <c r="F5" s="44"/>
      <c r="G5" s="45"/>
    </row>
    <row r="6" spans="1:13" ht="15.75" customHeight="1" x14ac:dyDescent="0.25">
      <c r="A6" s="38"/>
      <c r="B6" s="5"/>
      <c r="C6" s="46"/>
      <c r="D6" s="47"/>
      <c r="E6" s="48"/>
      <c r="F6" s="5"/>
      <c r="G6" s="49"/>
    </row>
    <row r="7" spans="1:13" ht="24.75" customHeight="1" x14ac:dyDescent="0.25">
      <c r="A7" s="50"/>
      <c r="B7" s="51" t="s">
        <v>4</v>
      </c>
      <c r="C7" s="51"/>
      <c r="D7" s="51"/>
      <c r="E7" s="51"/>
      <c r="F7" s="51"/>
      <c r="G7" s="52">
        <v>16024630.529999999</v>
      </c>
    </row>
    <row r="8" spans="1:13" ht="37.5" customHeight="1" x14ac:dyDescent="0.25">
      <c r="A8" s="53" t="s">
        <v>5</v>
      </c>
      <c r="B8" s="7" t="s">
        <v>6</v>
      </c>
      <c r="C8" s="54" t="s">
        <v>7</v>
      </c>
      <c r="D8" s="6" t="s">
        <v>8</v>
      </c>
      <c r="E8" s="7" t="s">
        <v>9</v>
      </c>
      <c r="F8" s="7" t="s">
        <v>10</v>
      </c>
      <c r="G8" s="8" t="s">
        <v>11</v>
      </c>
    </row>
    <row r="9" spans="1:13" ht="33" customHeight="1" x14ac:dyDescent="0.2">
      <c r="A9" s="9">
        <v>1</v>
      </c>
      <c r="B9" s="10">
        <f>'[1]DETALLADO DE CKS'!D8</f>
        <v>45201</v>
      </c>
      <c r="C9" s="9">
        <f>'[1]DETALLADO DE CKS'!C8</f>
        <v>26759086</v>
      </c>
      <c r="D9" s="58" t="str">
        <f>'[1]DETALLADO DE CKS'!B8</f>
        <v xml:space="preserve">TRANSVER, SRL </v>
      </c>
      <c r="E9" s="59">
        <v>0</v>
      </c>
      <c r="F9" s="60">
        <f>'[1]DETALLADO DE CKS'!K8</f>
        <v>25255.87</v>
      </c>
      <c r="G9" s="61">
        <f>G7+E9-F9</f>
        <v>15999374.66</v>
      </c>
    </row>
    <row r="10" spans="1:13" ht="33" customHeight="1" x14ac:dyDescent="0.2">
      <c r="A10" s="9">
        <v>2</v>
      </c>
      <c r="B10" s="10">
        <f>'[1]DETALLADO DE CKS'!D9</f>
        <v>45201</v>
      </c>
      <c r="C10" s="9">
        <f>'[1]DETALLADO DE CKS'!C9</f>
        <v>26761252</v>
      </c>
      <c r="D10" s="58" t="str">
        <f>'[1]DETALLADO DE CKS'!B9</f>
        <v>CENTRA POWER SYSTEMS, SRL</v>
      </c>
      <c r="E10" s="59">
        <v>0</v>
      </c>
      <c r="F10" s="60">
        <f>'[1]DETALLADO DE CKS'!K9</f>
        <v>247180.87000000002</v>
      </c>
      <c r="G10" s="61">
        <f>G9+E10-F10</f>
        <v>15752193.790000001</v>
      </c>
    </row>
    <row r="11" spans="1:13" ht="33" customHeight="1" x14ac:dyDescent="0.2">
      <c r="A11" s="9">
        <v>3</v>
      </c>
      <c r="B11" s="10">
        <f>'[1]DETALLADO DE CKS'!D10</f>
        <v>45201</v>
      </c>
      <c r="C11" s="9">
        <f>'[1]DETALLADO DE CKS'!C10</f>
        <v>26761867</v>
      </c>
      <c r="D11" s="58" t="str">
        <f>'[1]DETALLADO DE CKS'!B10</f>
        <v>IGNACIO ANTONIO MOTA MARTE</v>
      </c>
      <c r="E11" s="59">
        <v>0</v>
      </c>
      <c r="F11" s="60">
        <f>'[1]DETALLADO DE CKS'!K10</f>
        <v>104500</v>
      </c>
      <c r="G11" s="61">
        <f>G10+E11-F11</f>
        <v>15647693.790000001</v>
      </c>
    </row>
    <row r="12" spans="1:13" ht="33" customHeight="1" x14ac:dyDescent="0.2">
      <c r="A12" s="9">
        <v>4</v>
      </c>
      <c r="B12" s="10">
        <v>45201</v>
      </c>
      <c r="C12" s="9">
        <v>32170226556</v>
      </c>
      <c r="D12" s="58" t="s">
        <v>12</v>
      </c>
      <c r="E12" s="59">
        <v>3782.52</v>
      </c>
      <c r="F12" s="60">
        <v>0</v>
      </c>
      <c r="G12" s="61">
        <f t="shared" ref="G12:G45" si="0">G11+E12-F12</f>
        <v>15651476.310000001</v>
      </c>
    </row>
    <row r="13" spans="1:13" ht="33" customHeight="1" x14ac:dyDescent="0.2">
      <c r="A13" s="9">
        <v>5</v>
      </c>
      <c r="B13" s="10">
        <v>45202</v>
      </c>
      <c r="C13" s="9">
        <v>4524000000032</v>
      </c>
      <c r="D13" s="58" t="s">
        <v>13</v>
      </c>
      <c r="E13" s="59">
        <v>8500000</v>
      </c>
      <c r="F13" s="60">
        <v>0</v>
      </c>
      <c r="G13" s="61">
        <f t="shared" si="0"/>
        <v>24151476.310000002</v>
      </c>
    </row>
    <row r="14" spans="1:13" ht="33" customHeight="1" x14ac:dyDescent="0.2">
      <c r="A14" s="9">
        <v>6</v>
      </c>
      <c r="B14" s="10">
        <f>'[1]DETALLADO DE CKS'!D11</f>
        <v>45208</v>
      </c>
      <c r="C14" s="9">
        <f>'[1]DETALLADO DE CKS'!C11</f>
        <v>26948574</v>
      </c>
      <c r="D14" s="58" t="str">
        <f>'[1]DETALLADO DE CKS'!B11</f>
        <v>MORAMI, SRL</v>
      </c>
      <c r="E14" s="59">
        <v>0</v>
      </c>
      <c r="F14" s="60">
        <f>'[1]DETALLADO DE CKS'!K11</f>
        <v>341881.25</v>
      </c>
      <c r="G14" s="61">
        <f t="shared" si="0"/>
        <v>23809595.060000002</v>
      </c>
    </row>
    <row r="15" spans="1:13" ht="33" customHeight="1" x14ac:dyDescent="0.2">
      <c r="A15" s="9">
        <v>7</v>
      </c>
      <c r="B15" s="10">
        <f>'[1]DETALLADO DE CKS'!D12</f>
        <v>45208</v>
      </c>
      <c r="C15" s="9">
        <f>'[1]DETALLADO DE CKS'!C12</f>
        <v>26948772</v>
      </c>
      <c r="D15" s="58" t="str">
        <f>'[1]DETALLADO DE CKS'!B12</f>
        <v>AGUASVIVAS, SRL</v>
      </c>
      <c r="E15" s="59">
        <v>0</v>
      </c>
      <c r="F15" s="60">
        <f>'[1]DETALLADO DE CKS'!K12</f>
        <v>173660</v>
      </c>
      <c r="G15" s="61">
        <f t="shared" si="0"/>
        <v>23635935.060000002</v>
      </c>
    </row>
    <row r="16" spans="1:13" ht="33" customHeight="1" x14ac:dyDescent="0.2">
      <c r="A16" s="9">
        <v>8</v>
      </c>
      <c r="B16" s="10">
        <f>'[1]DETALLADO DE CKS'!D13</f>
        <v>45208</v>
      </c>
      <c r="C16" s="9">
        <f>'[1]DETALLADO DE CKS'!C13</f>
        <v>26948856</v>
      </c>
      <c r="D16" s="58" t="str">
        <f>'[1]DETALLADO DE CKS'!B13</f>
        <v xml:space="preserve">COLECTOR DE IMPUESTOS INTERNOS </v>
      </c>
      <c r="E16" s="59">
        <v>0</v>
      </c>
      <c r="F16" s="60">
        <f>'[1]DETALLADO DE CKS'!K13</f>
        <v>382801.48</v>
      </c>
      <c r="G16" s="61">
        <f t="shared" si="0"/>
        <v>23253133.580000002</v>
      </c>
    </row>
    <row r="17" spans="1:7" ht="33" customHeight="1" x14ac:dyDescent="0.2">
      <c r="A17" s="9">
        <v>9</v>
      </c>
      <c r="B17" s="10">
        <f>'[1]DETALLADO DE CKS'!D14</f>
        <v>45208</v>
      </c>
      <c r="C17" s="9">
        <f>'[1]DETALLADO DE CKS'!C14</f>
        <v>26949484</v>
      </c>
      <c r="D17" s="58" t="str">
        <f>'[1]DETALLADO DE CKS'!B14</f>
        <v xml:space="preserve">ARCHIVO GENERAL DE LA NACION </v>
      </c>
      <c r="E17" s="59">
        <v>0</v>
      </c>
      <c r="F17" s="60">
        <f>'[1]DETALLADO DE CKS'!K14</f>
        <v>7000</v>
      </c>
      <c r="G17" s="61">
        <f t="shared" si="0"/>
        <v>23246133.580000002</v>
      </c>
    </row>
    <row r="18" spans="1:7" ht="33" customHeight="1" x14ac:dyDescent="0.2">
      <c r="A18" s="9">
        <v>10</v>
      </c>
      <c r="B18" s="10">
        <v>45210</v>
      </c>
      <c r="C18" s="9">
        <v>4524000000005</v>
      </c>
      <c r="D18" s="58" t="s">
        <v>13</v>
      </c>
      <c r="E18" s="59">
        <v>4000000</v>
      </c>
      <c r="F18" s="60">
        <v>0</v>
      </c>
      <c r="G18" s="61">
        <f t="shared" si="0"/>
        <v>27246133.580000002</v>
      </c>
    </row>
    <row r="19" spans="1:7" ht="33" customHeight="1" x14ac:dyDescent="0.2">
      <c r="A19" s="9">
        <v>11</v>
      </c>
      <c r="B19" s="10">
        <f>'[1]DETALLADO DE CKS'!D15</f>
        <v>45212</v>
      </c>
      <c r="C19" s="9">
        <f>'[1]DETALLADO DE CKS'!C15</f>
        <v>27062397</v>
      </c>
      <c r="D19" s="58" t="str">
        <f>'[1]DETALLADO DE CKS'!B15</f>
        <v>INCENTIVO POR RENDIMIENTO INDIVIDUAL</v>
      </c>
      <c r="E19" s="59">
        <v>0</v>
      </c>
      <c r="F19" s="60">
        <f>'[1]DETALLADO DE CKS'!K15</f>
        <v>16508.62</v>
      </c>
      <c r="G19" s="61">
        <f t="shared" si="0"/>
        <v>27229624.960000001</v>
      </c>
    </row>
    <row r="20" spans="1:7" ht="33" customHeight="1" x14ac:dyDescent="0.2">
      <c r="A20" s="9">
        <v>12</v>
      </c>
      <c r="B20" s="10">
        <f>'[1]DETALLADO DE CKS'!D16</f>
        <v>45212</v>
      </c>
      <c r="C20" s="9">
        <f>'[1]DETALLADO DE CKS'!C16</f>
        <v>27062319</v>
      </c>
      <c r="D20" s="58" t="str">
        <f>'[1]DETALLADO DE CKS'!B16</f>
        <v>RAMISOL, SRL</v>
      </c>
      <c r="E20" s="59">
        <v>0</v>
      </c>
      <c r="F20" s="60">
        <f>'[1]DETALLADO DE CKS'!K16</f>
        <v>92055</v>
      </c>
      <c r="G20" s="61">
        <f t="shared" si="0"/>
        <v>27137569.960000001</v>
      </c>
    </row>
    <row r="21" spans="1:7" ht="33" customHeight="1" x14ac:dyDescent="0.2">
      <c r="A21" s="9">
        <v>13</v>
      </c>
      <c r="B21" s="10">
        <f>'[1]DETALLADO DE CKS'!D17</f>
        <v>45212</v>
      </c>
      <c r="C21" s="9">
        <f>'[1]DETALLADO DE CKS'!C17</f>
        <v>27062174</v>
      </c>
      <c r="D21" s="58" t="str">
        <f>'[1]DETALLADO DE CKS'!B17</f>
        <v>COMPAÑÍA DOMINICANA DE TELEFONOS, S.A.</v>
      </c>
      <c r="E21" s="59">
        <v>0</v>
      </c>
      <c r="F21" s="60">
        <f>'[1]DETALLADO DE CKS'!K17</f>
        <v>363817.23</v>
      </c>
      <c r="G21" s="61">
        <f t="shared" si="0"/>
        <v>26773752.73</v>
      </c>
    </row>
    <row r="22" spans="1:7" ht="33" customHeight="1" x14ac:dyDescent="0.2">
      <c r="A22" s="9">
        <v>14</v>
      </c>
      <c r="B22" s="10">
        <f>'[1]DETALLADO DE CKS'!D18</f>
        <v>45217</v>
      </c>
      <c r="C22" s="9">
        <f>'[1]DETALLADO DE CKS'!C18</f>
        <v>27178719</v>
      </c>
      <c r="D22" s="58" t="str">
        <f>'[1]DETALLADO DE CKS'!B18</f>
        <v xml:space="preserve">COLECTOR DE IMPUESTOS INTERNOS </v>
      </c>
      <c r="E22" s="59">
        <v>0</v>
      </c>
      <c r="F22" s="60">
        <f>'[1]DETALLADO DE CKS'!K18</f>
        <v>442.65</v>
      </c>
      <c r="G22" s="61">
        <f t="shared" si="0"/>
        <v>26773310.080000002</v>
      </c>
    </row>
    <row r="23" spans="1:7" ht="33" customHeight="1" x14ac:dyDescent="0.2">
      <c r="A23" s="9">
        <v>15</v>
      </c>
      <c r="B23" s="10">
        <f>'[1]DETALLADO DE CKS'!D19</f>
        <v>45218</v>
      </c>
      <c r="C23" s="9">
        <f>'[1]DETALLADO DE CKS'!C19</f>
        <v>27197528</v>
      </c>
      <c r="D23" s="58" t="str">
        <f>'[1]DETALLADO DE CKS'!B19</f>
        <v>TROPIGAS DOMINICANA, SRL</v>
      </c>
      <c r="E23" s="59">
        <v>0</v>
      </c>
      <c r="F23" s="60">
        <f>'[1]DETALLADO DE CKS'!K19</f>
        <v>55443.18</v>
      </c>
      <c r="G23" s="61">
        <f t="shared" si="0"/>
        <v>26717866.900000002</v>
      </c>
    </row>
    <row r="24" spans="1:7" ht="33" customHeight="1" x14ac:dyDescent="0.2">
      <c r="A24" s="9">
        <v>16</v>
      </c>
      <c r="B24" s="10">
        <f>'[1]DETALLADO DE CKS'!D20</f>
        <v>45218</v>
      </c>
      <c r="C24" s="9">
        <f>'[1]DETALLADO DE CKS'!C20</f>
        <v>27202791</v>
      </c>
      <c r="D24" s="58" t="str">
        <f>'[1]DETALLADO DE CKS'!B20</f>
        <v>SERVICIOS LOS QUICA, EIRL</v>
      </c>
      <c r="E24" s="59">
        <v>0</v>
      </c>
      <c r="F24" s="60">
        <f>'[1]DETALLADO DE CKS'!K20</f>
        <v>1441568.58</v>
      </c>
      <c r="G24" s="61">
        <f t="shared" si="0"/>
        <v>25276298.32</v>
      </c>
    </row>
    <row r="25" spans="1:7" ht="33" customHeight="1" x14ac:dyDescent="0.2">
      <c r="A25" s="9">
        <v>17</v>
      </c>
      <c r="B25" s="10">
        <f>'[1]DETALLADO DE CKS'!D21</f>
        <v>45218</v>
      </c>
      <c r="C25" s="9">
        <f>'[1]DETALLADO DE CKS'!C21</f>
        <v>27198075</v>
      </c>
      <c r="D25" s="58" t="str">
        <f>'[1]DETALLADO DE CKS'!B21</f>
        <v>SEAN DOMINICAN, SRL</v>
      </c>
      <c r="E25" s="59">
        <v>0</v>
      </c>
      <c r="F25" s="60">
        <f>'[1]DETALLADO DE CKS'!K21</f>
        <v>514900</v>
      </c>
      <c r="G25" s="61">
        <f t="shared" si="0"/>
        <v>24761398.32</v>
      </c>
    </row>
    <row r="26" spans="1:7" ht="33" customHeight="1" x14ac:dyDescent="0.2">
      <c r="A26" s="9">
        <v>18</v>
      </c>
      <c r="B26" s="10">
        <f>'[1]DETALLADO DE CKS'!D22</f>
        <v>45218</v>
      </c>
      <c r="C26" s="9">
        <f>'[1]DETALLADO DE CKS'!C22</f>
        <v>27201505</v>
      </c>
      <c r="D26" s="58" t="str">
        <f>'[1]DETALLADO DE CKS'!B22</f>
        <v>SIPLIDORES DE PRODUCTOS DIVERSOS SUPRODI, SRL</v>
      </c>
      <c r="E26" s="59">
        <v>0</v>
      </c>
      <c r="F26" s="60">
        <f>'[1]DETALLADO DE CKS'!K22</f>
        <v>238274.78999999998</v>
      </c>
      <c r="G26" s="61">
        <f t="shared" si="0"/>
        <v>24523123.530000001</v>
      </c>
    </row>
    <row r="27" spans="1:7" ht="33" customHeight="1" x14ac:dyDescent="0.2">
      <c r="A27" s="9">
        <v>19</v>
      </c>
      <c r="B27" s="10">
        <f>'[1]DETALLADO DE CKS'!D23</f>
        <v>45218</v>
      </c>
      <c r="C27" s="9">
        <f>'[1]DETALLADO DE CKS'!C23</f>
        <v>27201334</v>
      </c>
      <c r="D27" s="58" t="str">
        <f>'[1]DETALLADO DE CKS'!B23</f>
        <v>WNCA SERVISOLUCION, SRL</v>
      </c>
      <c r="E27" s="59">
        <v>0</v>
      </c>
      <c r="F27" s="60">
        <f>'[1]DETALLADO DE CKS'!K23</f>
        <v>449570.5</v>
      </c>
      <c r="G27" s="61">
        <f t="shared" si="0"/>
        <v>24073553.030000001</v>
      </c>
    </row>
    <row r="28" spans="1:7" ht="33" customHeight="1" x14ac:dyDescent="0.2">
      <c r="A28" s="9">
        <v>20</v>
      </c>
      <c r="B28" s="10">
        <v>45219</v>
      </c>
      <c r="C28" s="9">
        <v>4524000037534</v>
      </c>
      <c r="D28" s="58" t="s">
        <v>14</v>
      </c>
      <c r="E28" s="59">
        <v>20000</v>
      </c>
      <c r="F28" s="60">
        <v>0</v>
      </c>
      <c r="G28" s="61">
        <f t="shared" si="0"/>
        <v>24093553.030000001</v>
      </c>
    </row>
    <row r="29" spans="1:7" ht="33" customHeight="1" x14ac:dyDescent="0.2">
      <c r="A29" s="9">
        <v>21</v>
      </c>
      <c r="B29" s="10">
        <f>'[1]DETALLADO DE CKS'!D24</f>
        <v>45219</v>
      </c>
      <c r="C29" s="9">
        <f>'[1]DETALLADO DE CKS'!C24</f>
        <v>27229878</v>
      </c>
      <c r="D29" s="58" t="str">
        <f>'[1]DETALLADO DE CKS'!B24</f>
        <v>PROFARES, SRL</v>
      </c>
      <c r="E29" s="59">
        <v>0</v>
      </c>
      <c r="F29" s="60">
        <f>'[1]DETALLADO DE CKS'!K24</f>
        <v>431809.2</v>
      </c>
      <c r="G29" s="61">
        <f t="shared" si="0"/>
        <v>23661743.830000002</v>
      </c>
    </row>
    <row r="30" spans="1:7" ht="33" customHeight="1" x14ac:dyDescent="0.2">
      <c r="A30" s="9">
        <v>22</v>
      </c>
      <c r="B30" s="10">
        <f>'[1]DETALLADO DE CKS'!D25</f>
        <v>45219</v>
      </c>
      <c r="C30" s="9">
        <f>'[1]DETALLADO DE CKS'!C25</f>
        <v>27230182</v>
      </c>
      <c r="D30" s="58" t="str">
        <f>'[1]DETALLADO DE CKS'!B25</f>
        <v>CIENCIA, TECNOLIGIA Y CONSULTAS, SRL</v>
      </c>
      <c r="E30" s="59">
        <v>0</v>
      </c>
      <c r="F30" s="60">
        <f>'[1]DETALLADO DE CKS'!K25</f>
        <v>64980</v>
      </c>
      <c r="G30" s="61">
        <f t="shared" si="0"/>
        <v>23596763.830000002</v>
      </c>
    </row>
    <row r="31" spans="1:7" ht="33" customHeight="1" x14ac:dyDescent="0.2">
      <c r="A31" s="9">
        <v>23</v>
      </c>
      <c r="B31" s="10">
        <f>'[1]DETALLADO DE CKS'!D26</f>
        <v>45219</v>
      </c>
      <c r="C31" s="9">
        <f>'[1]DETALLADO DE CKS'!C26</f>
        <v>27230311</v>
      </c>
      <c r="D31" s="58" t="str">
        <f>'[1]DETALLADO DE CKS'!B26</f>
        <v>FARMACEUTICA DALMASI (FARMADAL), SRL</v>
      </c>
      <c r="E31" s="59">
        <v>0</v>
      </c>
      <c r="F31" s="60">
        <f>'[1]DETALLADO DE CKS'!K26</f>
        <v>589528.6</v>
      </c>
      <c r="G31" s="61">
        <f t="shared" si="0"/>
        <v>23007235.23</v>
      </c>
    </row>
    <row r="32" spans="1:7" ht="33" customHeight="1" x14ac:dyDescent="0.2">
      <c r="A32" s="9">
        <v>24</v>
      </c>
      <c r="B32" s="10">
        <f>'[1]DETALLADO DE CKS'!D27</f>
        <v>45219</v>
      </c>
      <c r="C32" s="9">
        <f>'[1]DETALLADO DE CKS'!C27</f>
        <v>27230425</v>
      </c>
      <c r="D32" s="58" t="str">
        <f>'[1]DETALLADO DE CKS'!B27</f>
        <v>BIO-NOVA, SRL</v>
      </c>
      <c r="E32" s="59">
        <v>0</v>
      </c>
      <c r="F32" s="60">
        <f>'[1]DETALLADO DE CKS'!K27</f>
        <v>214126.5</v>
      </c>
      <c r="G32" s="61">
        <f t="shared" si="0"/>
        <v>22793108.73</v>
      </c>
    </row>
    <row r="33" spans="1:13" ht="33" customHeight="1" x14ac:dyDescent="0.2">
      <c r="A33" s="9">
        <v>25</v>
      </c>
      <c r="B33" s="10">
        <f>'[1]DETALLADO DE CKS'!D28</f>
        <v>45219</v>
      </c>
      <c r="C33" s="9">
        <f>'[1]DETALLADO DE CKS'!C28</f>
        <v>27230632</v>
      </c>
      <c r="D33" s="58" t="str">
        <f>'[1]DETALLADO DE CKS'!B28</f>
        <v>IMPORT SUPPLYING VENTURA PUJOLS GROUP Y ASOC, SRL</v>
      </c>
      <c r="E33" s="59">
        <v>0</v>
      </c>
      <c r="F33" s="60">
        <f>'[1]DETALLADO DE CKS'!K28</f>
        <v>179398.8</v>
      </c>
      <c r="G33" s="61">
        <f t="shared" si="0"/>
        <v>22613709.93</v>
      </c>
    </row>
    <row r="34" spans="1:13" ht="33" customHeight="1" x14ac:dyDescent="0.2">
      <c r="A34" s="9">
        <v>26</v>
      </c>
      <c r="B34" s="10">
        <f>'[1]DETALLADO DE CKS'!D29</f>
        <v>45222</v>
      </c>
      <c r="C34" s="9">
        <f>'[1]DETALLADO DE CKS'!C29</f>
        <v>27274256</v>
      </c>
      <c r="D34" s="58" t="str">
        <f>'[1]DETALLADO DE CKS'!B29</f>
        <v>SUPLIDORA CALASON, EIRL</v>
      </c>
      <c r="E34" s="59">
        <v>0</v>
      </c>
      <c r="F34" s="60">
        <f>'[1]DETALLADO DE CKS'!K29</f>
        <v>903998.89</v>
      </c>
      <c r="G34" s="61">
        <f t="shared" si="0"/>
        <v>21709711.039999999</v>
      </c>
    </row>
    <row r="35" spans="1:13" ht="33" customHeight="1" x14ac:dyDescent="0.2">
      <c r="A35" s="9">
        <v>27</v>
      </c>
      <c r="B35" s="10">
        <f>'[1]DETALLADO DE CKS'!D30</f>
        <v>45222</v>
      </c>
      <c r="C35" s="9">
        <f>'[1]DETALLADO DE CKS'!C30</f>
        <v>27279495</v>
      </c>
      <c r="D35" s="58" t="str">
        <f>'[1]DETALLADO DE CKS'!B30</f>
        <v xml:space="preserve">COLECTOR DE IMPUESTOS INTERNOS </v>
      </c>
      <c r="E35" s="59">
        <v>0</v>
      </c>
      <c r="F35" s="60">
        <f>'[1]DETALLADO DE CKS'!K30</f>
        <v>92750.47</v>
      </c>
      <c r="G35" s="61">
        <f t="shared" si="0"/>
        <v>21616960.57</v>
      </c>
    </row>
    <row r="36" spans="1:13" ht="33" customHeight="1" x14ac:dyDescent="0.2">
      <c r="A36" s="9">
        <v>28</v>
      </c>
      <c r="B36" s="10">
        <f>'[1]DETALLADO DE CKS'!D31</f>
        <v>45224</v>
      </c>
      <c r="C36" s="9">
        <f>'[1]DETALLADO DE CKS'!C31</f>
        <v>27325745</v>
      </c>
      <c r="D36" s="58" t="str">
        <f>'[1]DETALLADO DE CKS'!B31</f>
        <v>NOMINA DE EMPLEADOS CONTRATADOS</v>
      </c>
      <c r="E36" s="59">
        <v>0</v>
      </c>
      <c r="F36" s="60">
        <f>'[1]DETALLADO DE CKS'!K31</f>
        <v>1250673.6400000001</v>
      </c>
      <c r="G36" s="61">
        <f t="shared" si="0"/>
        <v>20366286.93</v>
      </c>
    </row>
    <row r="37" spans="1:13" ht="33" customHeight="1" x14ac:dyDescent="0.2">
      <c r="A37" s="9">
        <v>29</v>
      </c>
      <c r="B37" s="10">
        <f>'[1]DETALLADO DE CKS'!D32</f>
        <v>45224</v>
      </c>
      <c r="C37" s="9">
        <f>'[1]DETALLADO DE CKS'!C32</f>
        <v>27325818</v>
      </c>
      <c r="D37" s="58" t="str">
        <f>'[1]DETALLADO DE CKS'!B32</f>
        <v xml:space="preserve">NOMINA DE COMPENSACION MILITARES </v>
      </c>
      <c r="E37" s="59">
        <v>0</v>
      </c>
      <c r="F37" s="60">
        <f>'[1]DETALLADO DE CKS'!K32</f>
        <v>137000</v>
      </c>
      <c r="G37" s="61">
        <f t="shared" si="0"/>
        <v>20229286.93</v>
      </c>
    </row>
    <row r="38" spans="1:13" ht="33" customHeight="1" x14ac:dyDescent="0.2">
      <c r="A38" s="9">
        <v>30</v>
      </c>
      <c r="B38" s="10">
        <f>'[1]DETALLADO DE CKS'!D33</f>
        <v>45225</v>
      </c>
      <c r="C38" s="9">
        <f>'[1]DETALLADO DE CKS'!C33</f>
        <v>27347835</v>
      </c>
      <c r="D38" s="58" t="str">
        <f>'[1]DETALLADO DE CKS'!B33</f>
        <v>MADEMUN AD, SRL</v>
      </c>
      <c r="E38" s="59">
        <v>0</v>
      </c>
      <c r="F38" s="60">
        <f>'[1]DETALLADO DE CKS'!K33</f>
        <v>872645.55999999994</v>
      </c>
      <c r="G38" s="61">
        <f t="shared" si="0"/>
        <v>19356641.370000001</v>
      </c>
    </row>
    <row r="39" spans="1:13" ht="33" customHeight="1" x14ac:dyDescent="0.2">
      <c r="A39" s="9">
        <v>31</v>
      </c>
      <c r="B39" s="10">
        <f>'[1]DETALLADO DE CKS'!D34</f>
        <v>45225</v>
      </c>
      <c r="C39" s="9">
        <f>'[1]DETALLADO DE CKS'!C34</f>
        <v>27347930</v>
      </c>
      <c r="D39" s="58" t="str">
        <f>'[1]DETALLADO DE CKS'!B34</f>
        <v>SERVIAMED DOMINICANA, SRL</v>
      </c>
      <c r="E39" s="59">
        <v>0</v>
      </c>
      <c r="F39" s="60">
        <f>'[1]DETALLADO DE CKS'!K34</f>
        <v>825119.84</v>
      </c>
      <c r="G39" s="61">
        <f t="shared" si="0"/>
        <v>18531521.530000001</v>
      </c>
    </row>
    <row r="40" spans="1:13" ht="33" customHeight="1" x14ac:dyDescent="0.2">
      <c r="A40" s="9">
        <v>32</v>
      </c>
      <c r="B40" s="10">
        <f>'[1]DETALLADO DE CKS'!D35</f>
        <v>45225</v>
      </c>
      <c r="C40" s="9">
        <f>'[1]DETALLADO DE CKS'!C35</f>
        <v>27352810</v>
      </c>
      <c r="D40" s="58" t="str">
        <f>'[1]DETALLADO DE CKS'!B35</f>
        <v>TESOREIA DE LA SEGURIDAD SOCIAL</v>
      </c>
      <c r="E40" s="59">
        <v>0</v>
      </c>
      <c r="F40" s="60">
        <f>'[1]DETALLADO DE CKS'!K35</f>
        <v>291013.39</v>
      </c>
      <c r="G40" s="61">
        <f t="shared" si="0"/>
        <v>18240508.140000001</v>
      </c>
    </row>
    <row r="41" spans="1:13" ht="33" customHeight="1" x14ac:dyDescent="0.2">
      <c r="A41" s="9">
        <v>33</v>
      </c>
      <c r="B41" s="10">
        <v>45225</v>
      </c>
      <c r="C41" s="9">
        <v>4524000037711</v>
      </c>
      <c r="D41" s="58" t="s">
        <v>14</v>
      </c>
      <c r="E41" s="59">
        <v>20000</v>
      </c>
      <c r="F41" s="60">
        <v>0</v>
      </c>
      <c r="G41" s="61">
        <f t="shared" si="0"/>
        <v>18260508.140000001</v>
      </c>
    </row>
    <row r="42" spans="1:13" ht="33" customHeight="1" x14ac:dyDescent="0.2">
      <c r="A42" s="9">
        <v>34</v>
      </c>
      <c r="B42" s="10">
        <f>'[1]DETALLADO DE CKS'!D36</f>
        <v>45229</v>
      </c>
      <c r="C42" s="9">
        <f>'[1]DETALLADO DE CKS'!C36</f>
        <v>27438787</v>
      </c>
      <c r="D42" s="58" t="str">
        <f>'[1]DETALLADO DE CKS'!B36</f>
        <v>ALIANZA INNOVADORA DE SERVICIOS AMBIENTALES, SRL</v>
      </c>
      <c r="E42" s="59">
        <v>0</v>
      </c>
      <c r="F42" s="60">
        <f>'[1]DETALLADO DE CKS'!K36</f>
        <v>285000</v>
      </c>
      <c r="G42" s="61">
        <f t="shared" si="0"/>
        <v>17975508.140000001</v>
      </c>
    </row>
    <row r="43" spans="1:13" ht="39" customHeight="1" x14ac:dyDescent="0.2">
      <c r="A43" s="9">
        <v>35</v>
      </c>
      <c r="B43" s="10">
        <v>45230</v>
      </c>
      <c r="C43" s="62" t="s">
        <v>15</v>
      </c>
      <c r="D43" s="58" t="s">
        <v>16</v>
      </c>
      <c r="E43" s="59">
        <v>0</v>
      </c>
      <c r="F43" s="60">
        <v>14738.83</v>
      </c>
      <c r="G43" s="61">
        <f t="shared" si="0"/>
        <v>17960769.310000002</v>
      </c>
    </row>
    <row r="44" spans="1:13" ht="49.5" customHeight="1" x14ac:dyDescent="0.2">
      <c r="A44" s="9">
        <v>36</v>
      </c>
      <c r="B44" s="10">
        <v>45230</v>
      </c>
      <c r="C44" s="62" t="s">
        <v>17</v>
      </c>
      <c r="D44" s="58" t="s">
        <v>18</v>
      </c>
      <c r="E44" s="59">
        <v>0</v>
      </c>
      <c r="F44" s="60">
        <v>320</v>
      </c>
      <c r="G44" s="61">
        <f t="shared" si="0"/>
        <v>17960449.310000002</v>
      </c>
    </row>
    <row r="45" spans="1:13" ht="48" customHeight="1" x14ac:dyDescent="0.2">
      <c r="A45" s="9">
        <v>37</v>
      </c>
      <c r="B45" s="10">
        <v>45230</v>
      </c>
      <c r="C45" s="9">
        <v>9990002</v>
      </c>
      <c r="D45" s="58" t="s">
        <v>19</v>
      </c>
      <c r="E45" s="63">
        <v>0</v>
      </c>
      <c r="F45" s="60">
        <v>175</v>
      </c>
      <c r="G45" s="61">
        <f t="shared" si="0"/>
        <v>17960274.310000002</v>
      </c>
    </row>
    <row r="46" spans="1:13" ht="30.75" customHeight="1" x14ac:dyDescent="0.25">
      <c r="A46" s="11"/>
      <c r="B46" s="12"/>
      <c r="C46" s="64"/>
      <c r="D46" s="65" t="s">
        <v>20</v>
      </c>
      <c r="E46" s="66">
        <f>SUM(E9:E45)</f>
        <v>12543782.52</v>
      </c>
      <c r="F46" s="66">
        <f>SUM(F9:F45)</f>
        <v>10608138.74</v>
      </c>
      <c r="G46" s="61">
        <f>G45</f>
        <v>17960274.310000002</v>
      </c>
      <c r="H46" s="3"/>
      <c r="I46" s="3"/>
      <c r="J46" s="3"/>
      <c r="K46" s="3"/>
      <c r="L46" s="3"/>
      <c r="M46" s="3"/>
    </row>
    <row r="47" spans="1:13" ht="21" customHeight="1" x14ac:dyDescent="0.25">
      <c r="A47" s="11"/>
      <c r="B47" s="12"/>
      <c r="C47" s="13"/>
      <c r="D47" s="14"/>
      <c r="E47" s="15"/>
      <c r="F47" s="15"/>
      <c r="G47" s="16"/>
      <c r="H47" s="3"/>
      <c r="I47" s="3"/>
      <c r="J47" s="3"/>
      <c r="K47" s="3"/>
      <c r="L47" s="3"/>
      <c r="M47" s="3"/>
    </row>
    <row r="48" spans="1:13" ht="30.75" customHeight="1" x14ac:dyDescent="0.2">
      <c r="A48" s="24"/>
      <c r="B48" s="25"/>
      <c r="C48" s="26"/>
      <c r="D48" s="27"/>
      <c r="E48" s="28"/>
      <c r="F48" s="29"/>
      <c r="G48" s="30"/>
      <c r="H48" s="3"/>
      <c r="I48" s="3"/>
      <c r="J48" s="3"/>
      <c r="K48" s="3"/>
      <c r="L48" s="3"/>
      <c r="M48" s="3"/>
    </row>
    <row r="49" spans="1:13" ht="24" customHeight="1" x14ac:dyDescent="0.2">
      <c r="A49" s="31" t="s">
        <v>21</v>
      </c>
      <c r="B49" s="31"/>
      <c r="C49" s="31"/>
      <c r="D49" s="32" t="s">
        <v>22</v>
      </c>
      <c r="E49" s="31" t="s">
        <v>23</v>
      </c>
      <c r="F49" s="31"/>
      <c r="G49" s="31"/>
    </row>
    <row r="50" spans="1:13" ht="27" customHeight="1" x14ac:dyDescent="0.2">
      <c r="A50" s="33" t="s">
        <v>24</v>
      </c>
      <c r="B50" s="33"/>
      <c r="C50" s="33"/>
      <c r="D50" s="34" t="s">
        <v>25</v>
      </c>
      <c r="E50" s="33" t="s">
        <v>26</v>
      </c>
      <c r="F50" s="33"/>
      <c r="G50" s="33"/>
    </row>
    <row r="51" spans="1:13" ht="22.5" customHeight="1" x14ac:dyDescent="0.2">
      <c r="A51" s="35"/>
      <c r="B51" s="35"/>
      <c r="C51" s="35"/>
      <c r="D51" s="34"/>
      <c r="E51" s="35"/>
      <c r="F51" s="35"/>
      <c r="G51" s="35"/>
    </row>
    <row r="52" spans="1:13" ht="22.5" customHeight="1" x14ac:dyDescent="0.2">
      <c r="A52" s="35"/>
      <c r="B52" s="35"/>
      <c r="C52" s="35"/>
      <c r="D52" s="34"/>
      <c r="E52" s="35"/>
      <c r="F52" s="35"/>
      <c r="G52" s="35"/>
    </row>
    <row r="53" spans="1:13" ht="22.5" customHeight="1" x14ac:dyDescent="0.2">
      <c r="A53" s="35"/>
      <c r="B53" s="35"/>
      <c r="C53" s="35"/>
      <c r="D53" s="34"/>
      <c r="E53" s="35"/>
      <c r="F53" s="35"/>
      <c r="G53" s="35"/>
    </row>
    <row r="54" spans="1:13" ht="30" customHeight="1" x14ac:dyDescent="0.2">
      <c r="A54" s="25"/>
      <c r="B54" s="25"/>
      <c r="C54" s="25"/>
      <c r="D54" s="32"/>
      <c r="E54" s="32"/>
      <c r="F54" s="32"/>
      <c r="G54" s="25"/>
      <c r="H54" s="3"/>
      <c r="I54" s="3"/>
      <c r="J54" s="3"/>
      <c r="K54" s="3"/>
      <c r="L54" s="3"/>
      <c r="M54" s="3"/>
    </row>
    <row r="55" spans="1:13" ht="30" customHeight="1" x14ac:dyDescent="0.2">
      <c r="A55" s="25"/>
      <c r="B55" s="25"/>
      <c r="C55" s="25"/>
      <c r="D55" s="34"/>
      <c r="E55" s="34"/>
      <c r="F55" s="34"/>
      <c r="G55" s="25"/>
      <c r="H55" s="3"/>
      <c r="I55" s="3"/>
      <c r="J55" s="3"/>
      <c r="K55" s="3"/>
      <c r="L55" s="3"/>
      <c r="M55" s="3"/>
    </row>
    <row r="56" spans="1:13" ht="30" customHeight="1" x14ac:dyDescent="0.2">
      <c r="A56" s="25"/>
      <c r="B56" s="25"/>
      <c r="C56" s="25"/>
      <c r="D56" s="36"/>
      <c r="E56" s="37"/>
      <c r="F56" s="26"/>
      <c r="G56" s="25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18"/>
      <c r="C57" s="18"/>
      <c r="D57" s="19"/>
      <c r="E57" s="20"/>
      <c r="F57" s="21"/>
      <c r="G57" s="18"/>
      <c r="H57" s="3"/>
      <c r="I57" s="3"/>
      <c r="J57" s="3"/>
      <c r="K57" s="3"/>
      <c r="L57" s="3"/>
      <c r="M57" s="3"/>
    </row>
    <row r="58" spans="1:13" ht="28.15" customHeight="1" x14ac:dyDescent="0.2">
      <c r="A58"/>
      <c r="B58" s="18"/>
      <c r="C58" s="18"/>
      <c r="D58" s="19"/>
      <c r="E58" s="20"/>
      <c r="F58" s="21"/>
      <c r="G58" s="18"/>
      <c r="H58" s="3"/>
      <c r="I58" s="3"/>
      <c r="J58" s="3"/>
      <c r="K58" s="3"/>
      <c r="L58" s="3"/>
      <c r="M58" s="3"/>
    </row>
    <row r="59" spans="1:13" ht="14.25" customHeight="1" x14ac:dyDescent="0.2">
      <c r="A59"/>
      <c r="B59" s="18"/>
      <c r="C59" s="18"/>
      <c r="D59" s="19"/>
      <c r="E59" s="20"/>
      <c r="F59" s="21"/>
      <c r="G59" s="18"/>
      <c r="H59" s="3"/>
      <c r="I59" s="3"/>
      <c r="J59" s="3"/>
      <c r="K59" s="3"/>
      <c r="L59" s="3"/>
      <c r="M59" s="3"/>
    </row>
    <row r="60" spans="1:13" ht="15" x14ac:dyDescent="0.2">
      <c r="A60"/>
      <c r="B60" s="18"/>
      <c r="C60" s="18"/>
      <c r="D60" s="19"/>
      <c r="E60" s="20"/>
      <c r="F60" s="21"/>
      <c r="G60" s="18"/>
      <c r="H60" s="3"/>
      <c r="I60" s="3"/>
      <c r="J60" s="3"/>
      <c r="K60" s="3"/>
      <c r="L60" s="3"/>
      <c r="M60" s="3"/>
    </row>
    <row r="61" spans="1:13" ht="15" x14ac:dyDescent="0.2">
      <c r="A61"/>
      <c r="B61" s="18"/>
      <c r="C61" s="18"/>
      <c r="D61" s="19"/>
      <c r="E61" s="20"/>
      <c r="F61" s="21"/>
      <c r="G61" s="18"/>
    </row>
  </sheetData>
  <mergeCells count="11">
    <mergeCell ref="B1:G1"/>
    <mergeCell ref="B2:G2"/>
    <mergeCell ref="D4:F4"/>
    <mergeCell ref="A5:D5"/>
    <mergeCell ref="E5:G5"/>
    <mergeCell ref="A3:G3"/>
    <mergeCell ref="B7:F7"/>
    <mergeCell ref="A49:C49"/>
    <mergeCell ref="E49:G49"/>
    <mergeCell ref="A50:C50"/>
    <mergeCell ref="E50:G50"/>
  </mergeCells>
  <printOptions horizontalCentered="1"/>
  <pageMargins left="0.47244094488188981" right="0.23622047244094491" top="0.26" bottom="0.28999999999999998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2023-11-16T14:46:02Z</cp:lastPrinted>
  <dcterms:created xsi:type="dcterms:W3CDTF">2023-11-15T13:16:09Z</dcterms:created>
  <dcterms:modified xsi:type="dcterms:W3CDTF">2023-11-16T14:46:16Z</dcterms:modified>
</cp:coreProperties>
</file>