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BANCO'!$A$1:$G$53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4" i="1" l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D34" i="1"/>
  <c r="C34" i="1"/>
  <c r="B34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D9" i="1"/>
  <c r="C9" i="1"/>
  <c r="B9" i="1"/>
  <c r="F44" i="1" l="1"/>
</calcChain>
</file>

<file path=xl/sharedStrings.xml><?xml version="1.0" encoding="utf-8"?>
<sst xmlns="http://schemas.openxmlformats.org/spreadsheetml/2006/main" count="32" uniqueCount="32">
  <si>
    <t>SERVICIO REGIONAL DE SALUD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</si>
  <si>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</si>
  <si>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</si>
  <si>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</si>
  <si>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</si>
  <si>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</si>
  <si>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</si>
  <si>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</si>
  <si>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</si>
  <si>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</si>
  <si>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</si>
  <si>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</si>
  <si>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</si>
  <si>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</si>
  <si>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 xml:space="preserve">INGRESO POR TRANSFERENCIA DE CUENTA UNICA DEL TESORO </t>
  </si>
  <si>
    <t>DEBITO AUTOMATICO PAGO TOKEN</t>
  </si>
  <si>
    <t>SIRALRIL, PAGO SUBSIDIO DE MATERNIDAD</t>
  </si>
  <si>
    <t>NOTA DE CREDITO SUPRODI, POR ERROR EN TRANSFERENCIA</t>
  </si>
  <si>
    <t>931930222920/932119519791</t>
  </si>
  <si>
    <t>CARGO POR EL 0.15% EN EL MES DE SEPTIEMBRE 2023</t>
  </si>
  <si>
    <t>831873109519/832107572131</t>
  </si>
  <si>
    <t>CARGO POR COMISION PAGO DGII, NETBANKING Y COMISION TSS EN EL MES DE SEPTIEMBRE 2023</t>
  </si>
  <si>
    <t>CARGO POR COMISION DE MANEJO DE CUENTA EN EL MES DE SEPTIEMBRE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</si>
  <si>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</si>
  <si>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</si>
  <si>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</si>
  <si>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</si>
  <si>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</si>
  <si>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</si>
  <si>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</si>
  <si>
    <t>SEPTIEMBRE 2023</t>
  </si>
  <si>
    <t>RELACION DE INGRESOS Y EGRESOS POR VENTA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</si>
</sst>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7" applyNumberFormat="0" applyAlignment="0" applyProtection="0"/>
    <xf numFmtId="0" fontId="17" fillId="19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7" applyNumberFormat="0" applyAlignment="0" applyProtection="0"/>
    <xf numFmtId="165" fontId="2" fillId="0" borderId="0" applyFont="0" applyFill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24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3" fillId="18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9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</cellStyleXfs>
  <cellXfs count="75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 wrapText="1"/>
    </xf>
    <xf numFmtId="4" fontId="30" fillId="2" borderId="0" xfId="0" applyNumberFormat="1" applyFont="1" applyFill="1" applyBorder="1" applyAlignment="1">
      <alignment wrapText="1"/>
    </xf>
    <xf numFmtId="4" fontId="31" fillId="2" borderId="0" xfId="0" applyNumberFormat="1" applyFont="1" applyFill="1" applyBorder="1" applyAlignment="1">
      <alignment horizontal="right"/>
    </xf>
    <xf numFmtId="0" fontId="29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32" fillId="2" borderId="0" xfId="0" applyNumberFormat="1" applyFont="1" applyFill="1" applyBorder="1" applyAlignment="1">
      <alignment horizontal="left"/>
    </xf>
    <xf numFmtId="4" fontId="29" fillId="0" borderId="0" xfId="0" applyNumberFormat="1" applyFont="1" applyAlignment="1">
      <alignment horizontal="right"/>
    </xf>
    <xf numFmtId="4" fontId="29" fillId="2" borderId="0" xfId="0" applyNumberFormat="1" applyFont="1" applyFill="1"/>
    <xf numFmtId="4" fontId="29" fillId="0" borderId="0" xfId="0" applyNumberFormat="1" applyFont="1"/>
    <xf numFmtId="0" fontId="33" fillId="0" borderId="0" xfId="1" applyFont="1" applyBorder="1" applyAlignment="1">
      <alignment horizontal="center" wrapText="1"/>
    </xf>
    <xf numFmtId="0" fontId="34" fillId="0" borderId="0" xfId="1" applyFont="1" applyBorder="1" applyAlignment="1">
      <alignment horizontal="center" vertical="top" wrapText="1"/>
    </xf>
    <xf numFmtId="0" fontId="34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right"/>
    </xf>
    <xf numFmtId="0" fontId="34" fillId="0" borderId="0" xfId="1" applyFont="1" applyBorder="1" applyAlignment="1">
      <alignment horizontal="right" vertical="top"/>
    </xf>
    <xf numFmtId="0" fontId="33" fillId="0" borderId="0" xfId="1" applyFont="1" applyBorder="1" applyAlignment="1">
      <alignment horizontal="left"/>
    </xf>
    <xf numFmtId="0" fontId="34" fillId="0" borderId="0" xfId="1" applyFont="1" applyBorder="1" applyAlignment="1">
      <alignment horizontal="left" vertical="top"/>
    </xf>
    <xf numFmtId="0" fontId="6" fillId="0" borderId="0" xfId="0" applyNumberFormat="1" applyFont="1"/>
    <xf numFmtId="0" fontId="6" fillId="0" borderId="0" xfId="0" quotePrefix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/>
    <xf numFmtId="0" fontId="6" fillId="0" borderId="0" xfId="0" applyFont="1"/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SEPTIEM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8">
          <cell r="B8" t="str">
            <v xml:space="preserve">COLECTOR DE IMPUESTOS INTERNOS </v>
          </cell>
          <cell r="C8">
            <v>26140563</v>
          </cell>
          <cell r="D8">
            <v>45174</v>
          </cell>
          <cell r="K8">
            <v>225076.57</v>
          </cell>
        </row>
        <row r="9">
          <cell r="B9" t="str">
            <v>CLINIMED, SRL</v>
          </cell>
          <cell r="C9">
            <v>26269729</v>
          </cell>
          <cell r="D9">
            <v>45180</v>
          </cell>
          <cell r="K9">
            <v>5299.31</v>
          </cell>
        </row>
        <row r="10">
          <cell r="B10" t="str">
            <v>RAFAEL SARANTE PERDOMO</v>
          </cell>
          <cell r="C10">
            <v>26269914</v>
          </cell>
          <cell r="D10">
            <v>45180</v>
          </cell>
          <cell r="K10">
            <v>101361</v>
          </cell>
        </row>
        <row r="11">
          <cell r="B11" t="str">
            <v>AIR LIQUIDE DOMINICANA, S.A.S</v>
          </cell>
          <cell r="C11">
            <v>26270073</v>
          </cell>
          <cell r="D11">
            <v>45180</v>
          </cell>
          <cell r="K11">
            <v>907814.18</v>
          </cell>
        </row>
        <row r="12">
          <cell r="B12" t="str">
            <v>ESPARTIMP, SRL</v>
          </cell>
          <cell r="C12">
            <v>26385821</v>
          </cell>
          <cell r="D12">
            <v>45184</v>
          </cell>
          <cell r="K12">
            <v>15225.4</v>
          </cell>
        </row>
        <row r="13">
          <cell r="B13" t="str">
            <v xml:space="preserve">COLECTOR DE IMPUESTOS INTERNOS </v>
          </cell>
          <cell r="C13">
            <v>26516155</v>
          </cell>
          <cell r="D13">
            <v>45190</v>
          </cell>
          <cell r="K13">
            <v>34319.54</v>
          </cell>
        </row>
        <row r="14">
          <cell r="B14" t="str">
            <v xml:space="preserve">COLECTOR DE IMPUESTOS INTERNOS </v>
          </cell>
          <cell r="C14">
            <v>26516248</v>
          </cell>
          <cell r="D14">
            <v>45190</v>
          </cell>
          <cell r="K14">
            <v>442.65</v>
          </cell>
        </row>
        <row r="15">
          <cell r="B15" t="str">
            <v>ALIANZA INNOVADORA DE SERVICIOS AMBIENTALES, SRL</v>
          </cell>
          <cell r="C15">
            <v>26579429</v>
          </cell>
          <cell r="D15">
            <v>45194</v>
          </cell>
          <cell r="K15">
            <v>142500</v>
          </cell>
        </row>
        <row r="16">
          <cell r="B16" t="str">
            <v>SUPLIDORES DE PRODUCTOS DIVERSOS SUPRODI, SRL</v>
          </cell>
          <cell r="C16">
            <v>26580124</v>
          </cell>
          <cell r="D16">
            <v>45194</v>
          </cell>
          <cell r="K16">
            <v>331759</v>
          </cell>
        </row>
        <row r="17">
          <cell r="B17" t="str">
            <v>SERVICIOS GRAFICOS BETILIO ROMANO, SRL</v>
          </cell>
          <cell r="C17">
            <v>26579621</v>
          </cell>
          <cell r="D17">
            <v>45194</v>
          </cell>
          <cell r="K17">
            <v>96728</v>
          </cell>
        </row>
        <row r="18">
          <cell r="B18" t="str">
            <v>RAQUEL DIAZ</v>
          </cell>
          <cell r="C18">
            <v>26580378</v>
          </cell>
          <cell r="D18">
            <v>45194</v>
          </cell>
          <cell r="K18">
            <v>5833.33</v>
          </cell>
        </row>
        <row r="19">
          <cell r="B19" t="str">
            <v>NOMINA DE EMPLEADOS CONTRATADOS</v>
          </cell>
          <cell r="C19">
            <v>26583648</v>
          </cell>
          <cell r="D19">
            <v>45194</v>
          </cell>
          <cell r="K19">
            <v>1267609.8400000001</v>
          </cell>
        </row>
        <row r="20">
          <cell r="B20" t="str">
            <v>NOMINA DE COMPENSACION MILITARES</v>
          </cell>
          <cell r="C20">
            <v>26583696</v>
          </cell>
          <cell r="D20">
            <v>45194</v>
          </cell>
          <cell r="K20">
            <v>137000</v>
          </cell>
        </row>
        <row r="21">
          <cell r="B21" t="str">
            <v>WIND TELECOM, S.A.</v>
          </cell>
          <cell r="C21">
            <v>26583026</v>
          </cell>
          <cell r="D21">
            <v>45194</v>
          </cell>
          <cell r="K21">
            <v>69135.62</v>
          </cell>
        </row>
        <row r="22">
          <cell r="B22" t="str">
            <v>SERVELECT GROUP, SRL</v>
          </cell>
          <cell r="C22">
            <v>26583099</v>
          </cell>
          <cell r="D22">
            <v>45194</v>
          </cell>
          <cell r="K22">
            <v>173203.72</v>
          </cell>
        </row>
        <row r="23">
          <cell r="B23" t="str">
            <v>AQUA MASTER CORPORATION, SRL</v>
          </cell>
          <cell r="C23">
            <v>26583340</v>
          </cell>
          <cell r="D23">
            <v>45194</v>
          </cell>
          <cell r="K23">
            <v>246911.07</v>
          </cell>
        </row>
        <row r="24">
          <cell r="B24" t="str">
            <v>TRANSCENDING SOLUTIONS MARTINEZ CAAMAÑO, SRL</v>
          </cell>
          <cell r="C24">
            <v>26603037</v>
          </cell>
          <cell r="D24">
            <v>45195</v>
          </cell>
          <cell r="K24">
            <v>1386033.91</v>
          </cell>
        </row>
        <row r="25">
          <cell r="B25" t="str">
            <v>VANGUARDIA SUMINISTROS, SRL</v>
          </cell>
          <cell r="C25">
            <v>26630361</v>
          </cell>
          <cell r="D25">
            <v>45196</v>
          </cell>
          <cell r="K25">
            <v>207086.06</v>
          </cell>
        </row>
        <row r="26">
          <cell r="B26" t="str">
            <v>FRANCISCO ANTONIO GOMEZ DE JESUS</v>
          </cell>
          <cell r="C26">
            <v>26630437</v>
          </cell>
          <cell r="D26">
            <v>45196</v>
          </cell>
          <cell r="K26">
            <v>38000</v>
          </cell>
        </row>
        <row r="27">
          <cell r="B27" t="str">
            <v>INVERSIONES JEREZ SUAREZ, SRL</v>
          </cell>
          <cell r="C27">
            <v>26630540</v>
          </cell>
          <cell r="D27">
            <v>45196</v>
          </cell>
          <cell r="K27">
            <v>1399900.5</v>
          </cell>
        </row>
        <row r="28">
          <cell r="B28" t="str">
            <v>BIO NOVA, SRL</v>
          </cell>
          <cell r="C28">
            <v>26631815</v>
          </cell>
          <cell r="D28">
            <v>45196</v>
          </cell>
          <cell r="K28">
            <v>419663.76</v>
          </cell>
        </row>
        <row r="29">
          <cell r="B29" t="str">
            <v>TESORERIA DE LA SEGURIDAD SOCIAL</v>
          </cell>
          <cell r="C29">
            <v>26633038</v>
          </cell>
          <cell r="D29">
            <v>45196</v>
          </cell>
          <cell r="K29">
            <v>294847.39</v>
          </cell>
        </row>
        <row r="30">
          <cell r="B30" t="str">
            <v xml:space="preserve">KAROL SUZANA ACOSTA HERASME </v>
          </cell>
          <cell r="C30">
            <v>1443</v>
          </cell>
          <cell r="D30">
            <v>45176</v>
          </cell>
        </row>
        <row r="31">
          <cell r="B31" t="str">
            <v xml:space="preserve">KAROL SUZANA ACOSTA HERASME </v>
          </cell>
          <cell r="C31">
            <v>1543</v>
          </cell>
          <cell r="D31">
            <v>45176</v>
          </cell>
          <cell r="K31">
            <v>20605.91</v>
          </cell>
        </row>
        <row r="32">
          <cell r="B32" t="str">
            <v xml:space="preserve">ANA HILDA PULA </v>
          </cell>
          <cell r="C32">
            <v>26656045</v>
          </cell>
          <cell r="D32">
            <v>45197</v>
          </cell>
          <cell r="K32">
            <v>13844.02</v>
          </cell>
        </row>
        <row r="33">
          <cell r="B33" t="str">
            <v xml:space="preserve"> ARIES 7, EIRL</v>
          </cell>
          <cell r="C33">
            <v>26656251</v>
          </cell>
          <cell r="D33">
            <v>45197</v>
          </cell>
          <cell r="K33">
            <v>2547585</v>
          </cell>
        </row>
        <row r="34">
          <cell r="B34" t="str">
            <v>L.Q.I. PHARMACEUTICAL, SRL</v>
          </cell>
          <cell r="C34">
            <v>26656404</v>
          </cell>
          <cell r="D34">
            <v>45197</v>
          </cell>
          <cell r="K34">
            <v>266000</v>
          </cell>
        </row>
        <row r="35">
          <cell r="B35" t="str">
            <v>INCENTIVO POR RENDIMIENTO INDIVIDUAL</v>
          </cell>
          <cell r="C35">
            <v>26662915</v>
          </cell>
          <cell r="D35">
            <v>45197</v>
          </cell>
          <cell r="K35">
            <v>7951989.71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6"/>
  <sheetViews>
    <sheetView tabSelected="1" topLeftCell="A34" zoomScale="85" zoomScaleNormal="85" zoomScalePageLayoutView="80" workbookViewId="0">
      <selection activeCell="E62" sqref="E62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3" customWidth="1"/>
    <col min="5" max="5" width="21.140625" style="44" customWidth="1"/>
    <col min="6" max="6" width="20.42578125" style="38" customWidth="1"/>
    <col min="7" max="7" width="22.140625" customWidth="1"/>
  </cols>
  <sheetData>
    <row r="1" spans="1:13" ht="30.75" customHeight="1" x14ac:dyDescent="0.35">
      <c r="B1" s="46" t="s">
        <v>0</v>
      </c>
      <c r="C1" s="46"/>
      <c r="D1" s="46"/>
      <c r="E1" s="46"/>
      <c r="F1" s="46"/>
      <c r="G1" s="46"/>
      <c r="H1" s="2"/>
      <c r="I1" s="2"/>
      <c r="L1" s="3"/>
      <c r="M1" s="3"/>
    </row>
    <row r="2" spans="1:13" ht="27" customHeight="1" x14ac:dyDescent="0.2">
      <c r="B2" s="47" t="s">
        <v>31</v>
      </c>
      <c r="C2" s="47"/>
      <c r="D2" s="47"/>
      <c r="E2" s="47"/>
      <c r="F2" s="47"/>
      <c r="G2" s="47"/>
      <c r="H2" s="4"/>
      <c r="I2" s="4"/>
      <c r="J2" s="3"/>
      <c r="K2" s="3"/>
      <c r="L2" s="3"/>
      <c r="M2" s="3"/>
    </row>
    <row r="3" spans="1:13" ht="18" customHeight="1" x14ac:dyDescent="0.25">
      <c r="A3" s="70"/>
      <c r="B3" s="5" t="s">
        <v>1</v>
      </c>
      <c r="C3" s="5"/>
      <c r="D3" s="71" t="s">
        <v>30</v>
      </c>
      <c r="E3" s="72"/>
      <c r="F3" s="73"/>
      <c r="G3" s="74"/>
      <c r="H3" s="3"/>
      <c r="I3" s="3"/>
      <c r="J3" s="3"/>
      <c r="K3" s="3"/>
      <c r="L3" s="3"/>
      <c r="M3" s="3"/>
    </row>
    <row r="4" spans="1:13" ht="30.75" customHeight="1" x14ac:dyDescent="0.25">
      <c r="B4" s="5" t="s">
        <v>2</v>
      </c>
      <c r="C4" s="6">
        <v>0</v>
      </c>
      <c r="D4" s="48" t="s">
        <v>3</v>
      </c>
      <c r="E4" s="48"/>
      <c r="F4" s="48"/>
      <c r="G4" s="7"/>
      <c r="H4" s="3"/>
      <c r="I4" s="3"/>
      <c r="J4" s="3"/>
    </row>
    <row r="5" spans="1:13" ht="28.5" customHeight="1" x14ac:dyDescent="0.35">
      <c r="A5" s="46" t="s">
        <v>4</v>
      </c>
      <c r="B5" s="46"/>
      <c r="C5" s="46"/>
      <c r="D5" s="46"/>
      <c r="E5" s="49" t="s">
        <v>5</v>
      </c>
      <c r="F5" s="49"/>
      <c r="G5" s="50"/>
    </row>
    <row r="6" spans="1:13" ht="15.75" customHeight="1" x14ac:dyDescent="0.25">
      <c r="B6" s="8"/>
      <c r="C6" s="9"/>
      <c r="D6" s="10"/>
      <c r="E6" s="11"/>
      <c r="F6" s="12"/>
      <c r="G6" s="13"/>
    </row>
    <row r="7" spans="1:13" ht="24.75" customHeight="1" x14ac:dyDescent="0.25">
      <c r="A7" s="14"/>
      <c r="B7" s="45" t="s">
        <v>6</v>
      </c>
      <c r="C7" s="45"/>
      <c r="D7" s="45"/>
      <c r="E7" s="45"/>
      <c r="F7" s="45"/>
      <c r="G7" s="15">
        <v>31345815.850000001</v>
      </c>
    </row>
    <row r="8" spans="1:13" ht="36" x14ac:dyDescent="0.25">
      <c r="A8" s="16" t="s">
        <v>7</v>
      </c>
      <c r="B8" s="17" t="s">
        <v>8</v>
      </c>
      <c r="C8" s="18" t="s">
        <v>9</v>
      </c>
      <c r="D8" s="19" t="s">
        <v>10</v>
      </c>
      <c r="E8" s="17" t="s">
        <v>11</v>
      </c>
      <c r="F8" s="20" t="s">
        <v>12</v>
      </c>
      <c r="G8" s="21" t="s">
        <v>13</v>
      </c>
    </row>
    <row r="9" spans="1:13" ht="33" customHeight="1" x14ac:dyDescent="0.25">
      <c r="A9" s="22">
        <v>1</v>
      </c>
      <c r="B9" s="23">
        <f>'[1]DETALLADO DE CKS'!D8</f>
        <v>45174</v>
      </c>
      <c r="C9" s="24">
        <f>'[1]DETALLADO DE CKS'!C8</f>
        <v>26140563</v>
      </c>
      <c r="D9" s="25" t="str">
        <f>'[1]DETALLADO DE CKS'!B8</f>
        <v xml:space="preserve">COLECTOR DE IMPUESTOS INTERNOS </v>
      </c>
      <c r="E9" s="26">
        <v>0</v>
      </c>
      <c r="F9" s="27">
        <f>'[1]DETALLADO DE CKS'!K8</f>
        <v>225076.57</v>
      </c>
      <c r="G9" s="28">
        <f>G7+E9-F9</f>
        <v>31120739.280000001</v>
      </c>
    </row>
    <row r="10" spans="1:13" ht="33" customHeight="1" x14ac:dyDescent="0.25">
      <c r="A10" s="22">
        <v>2</v>
      </c>
      <c r="B10" s="23">
        <f>'[1]DETALLADO DE CKS'!D9</f>
        <v>45180</v>
      </c>
      <c r="C10" s="24">
        <f>'[1]DETALLADO DE CKS'!C9</f>
        <v>26269729</v>
      </c>
      <c r="D10" s="25" t="str">
        <f>'[1]DETALLADO DE CKS'!B9</f>
        <v>CLINIMED, SRL</v>
      </c>
      <c r="E10" s="26">
        <v>0</v>
      </c>
      <c r="F10" s="27">
        <f>'[1]DETALLADO DE CKS'!K9</f>
        <v>5299.31</v>
      </c>
      <c r="G10" s="28">
        <f>G9+E10-F10</f>
        <v>31115439.970000003</v>
      </c>
    </row>
    <row r="11" spans="1:13" ht="33" customHeight="1" x14ac:dyDescent="0.25">
      <c r="A11" s="22">
        <v>3</v>
      </c>
      <c r="B11" s="23">
        <f>'[1]DETALLADO DE CKS'!D10</f>
        <v>45180</v>
      </c>
      <c r="C11" s="24">
        <f>'[1]DETALLADO DE CKS'!C10</f>
        <v>26269914</v>
      </c>
      <c r="D11" s="25" t="str">
        <f>'[1]DETALLADO DE CKS'!B10</f>
        <v>RAFAEL SARANTE PERDOMO</v>
      </c>
      <c r="E11" s="26">
        <v>0</v>
      </c>
      <c r="F11" s="27">
        <f>'[1]DETALLADO DE CKS'!K10</f>
        <v>101361</v>
      </c>
      <c r="G11" s="28">
        <f t="shared" ref="G11:G43" si="0">G10+E11-F11</f>
        <v>31014078.970000003</v>
      </c>
    </row>
    <row r="12" spans="1:13" ht="33" customHeight="1" x14ac:dyDescent="0.25">
      <c r="A12" s="22">
        <v>4</v>
      </c>
      <c r="B12" s="23">
        <f>'[1]DETALLADO DE CKS'!D11</f>
        <v>45180</v>
      </c>
      <c r="C12" s="24">
        <f>'[1]DETALLADO DE CKS'!C11</f>
        <v>26270073</v>
      </c>
      <c r="D12" s="25" t="str">
        <f>'[1]DETALLADO DE CKS'!B11</f>
        <v>AIR LIQUIDE DOMINICANA, S.A.S</v>
      </c>
      <c r="E12" s="26">
        <v>0</v>
      </c>
      <c r="F12" s="27">
        <f>'[1]DETALLADO DE CKS'!K11</f>
        <v>907814.18</v>
      </c>
      <c r="G12" s="28">
        <f t="shared" si="0"/>
        <v>30106264.790000003</v>
      </c>
    </row>
    <row r="13" spans="1:13" ht="36" customHeight="1" x14ac:dyDescent="0.25">
      <c r="A13" s="22">
        <v>5</v>
      </c>
      <c r="B13" s="23">
        <v>45182</v>
      </c>
      <c r="C13" s="24">
        <v>4524000000036</v>
      </c>
      <c r="D13" s="25" t="s">
        <v>14</v>
      </c>
      <c r="E13" s="26">
        <v>3000000</v>
      </c>
      <c r="F13" s="27">
        <v>0</v>
      </c>
      <c r="G13" s="28">
        <f t="shared" si="0"/>
        <v>33106264.790000003</v>
      </c>
    </row>
    <row r="14" spans="1:13" ht="33" customHeight="1" x14ac:dyDescent="0.25">
      <c r="A14" s="22">
        <v>6</v>
      </c>
      <c r="B14" s="23">
        <f>'[1]DETALLADO DE CKS'!D12</f>
        <v>45184</v>
      </c>
      <c r="C14" s="24">
        <f>'[1]DETALLADO DE CKS'!C12</f>
        <v>26385821</v>
      </c>
      <c r="D14" s="25" t="str">
        <f>'[1]DETALLADO DE CKS'!B12</f>
        <v>ESPARTIMP, SRL</v>
      </c>
      <c r="E14" s="26">
        <v>0</v>
      </c>
      <c r="F14" s="27">
        <f>'[1]DETALLADO DE CKS'!K12</f>
        <v>15225.4</v>
      </c>
      <c r="G14" s="28">
        <f t="shared" si="0"/>
        <v>33091039.390000004</v>
      </c>
    </row>
    <row r="15" spans="1:13" ht="33" customHeight="1" x14ac:dyDescent="0.25">
      <c r="A15" s="22">
        <v>7</v>
      </c>
      <c r="B15" s="23">
        <f>'[1]DETALLADO DE CKS'!D13</f>
        <v>45190</v>
      </c>
      <c r="C15" s="24">
        <f>'[1]DETALLADO DE CKS'!C13</f>
        <v>26516155</v>
      </c>
      <c r="D15" s="25" t="str">
        <f>'[1]DETALLADO DE CKS'!B13</f>
        <v xml:space="preserve">COLECTOR DE IMPUESTOS INTERNOS </v>
      </c>
      <c r="E15" s="26">
        <v>0</v>
      </c>
      <c r="F15" s="27">
        <f>'[1]DETALLADO DE CKS'!K13</f>
        <v>34319.54</v>
      </c>
      <c r="G15" s="28">
        <f t="shared" si="0"/>
        <v>33056719.850000005</v>
      </c>
    </row>
    <row r="16" spans="1:13" ht="33" customHeight="1" x14ac:dyDescent="0.25">
      <c r="A16" s="22">
        <v>8</v>
      </c>
      <c r="B16" s="23">
        <f>'[1]DETALLADO DE CKS'!D14</f>
        <v>45190</v>
      </c>
      <c r="C16" s="24">
        <f>'[1]DETALLADO DE CKS'!C14</f>
        <v>26516248</v>
      </c>
      <c r="D16" s="25" t="str">
        <f>'[1]DETALLADO DE CKS'!B14</f>
        <v xml:space="preserve">COLECTOR DE IMPUESTOS INTERNOS </v>
      </c>
      <c r="E16" s="26">
        <v>0</v>
      </c>
      <c r="F16" s="27">
        <f>'[1]DETALLADO DE CKS'!K14</f>
        <v>442.65</v>
      </c>
      <c r="G16" s="28">
        <f t="shared" si="0"/>
        <v>33056277.200000007</v>
      </c>
    </row>
    <row r="17" spans="1:7" ht="33" customHeight="1" x14ac:dyDescent="0.25">
      <c r="A17" s="22">
        <v>9</v>
      </c>
      <c r="B17" s="23">
        <f>'[1]DETALLADO DE CKS'!D15</f>
        <v>45194</v>
      </c>
      <c r="C17" s="24">
        <f>'[1]DETALLADO DE CKS'!C15</f>
        <v>26579429</v>
      </c>
      <c r="D17" s="25" t="str">
        <f>'[1]DETALLADO DE CKS'!B15</f>
        <v>ALIANZA INNOVADORA DE SERVICIOS AMBIENTALES, SRL</v>
      </c>
      <c r="E17" s="26">
        <v>0</v>
      </c>
      <c r="F17" s="27">
        <f>'[1]DETALLADO DE CKS'!K15</f>
        <v>142500</v>
      </c>
      <c r="G17" s="28">
        <f t="shared" si="0"/>
        <v>32913777.200000007</v>
      </c>
    </row>
    <row r="18" spans="1:7" ht="33" customHeight="1" x14ac:dyDescent="0.25">
      <c r="A18" s="22">
        <v>10</v>
      </c>
      <c r="B18" s="23">
        <f>'[1]DETALLADO DE CKS'!D16</f>
        <v>45194</v>
      </c>
      <c r="C18" s="24">
        <f>'[1]DETALLADO DE CKS'!C16</f>
        <v>26580124</v>
      </c>
      <c r="D18" s="25" t="str">
        <f>'[1]DETALLADO DE CKS'!B16</f>
        <v>SUPLIDORES DE PRODUCTOS DIVERSOS SUPRODI, SRL</v>
      </c>
      <c r="E18" s="26">
        <v>0</v>
      </c>
      <c r="F18" s="27">
        <f>'[1]DETALLADO DE CKS'!K16</f>
        <v>331759</v>
      </c>
      <c r="G18" s="28">
        <f t="shared" si="0"/>
        <v>32582018.200000007</v>
      </c>
    </row>
    <row r="19" spans="1:7" ht="33" customHeight="1" x14ac:dyDescent="0.25">
      <c r="A19" s="22">
        <v>11</v>
      </c>
      <c r="B19" s="23">
        <f>'[1]DETALLADO DE CKS'!D17</f>
        <v>45194</v>
      </c>
      <c r="C19" s="24">
        <f>'[1]DETALLADO DE CKS'!C17</f>
        <v>26579621</v>
      </c>
      <c r="D19" s="25" t="str">
        <f>'[1]DETALLADO DE CKS'!B17</f>
        <v>SERVICIOS GRAFICOS BETILIO ROMANO, SRL</v>
      </c>
      <c r="E19" s="26">
        <v>0</v>
      </c>
      <c r="F19" s="27">
        <f>'[1]DETALLADO DE CKS'!K17</f>
        <v>96728</v>
      </c>
      <c r="G19" s="28">
        <f t="shared" si="0"/>
        <v>32485290.200000007</v>
      </c>
    </row>
    <row r="20" spans="1:7" ht="33" customHeight="1" x14ac:dyDescent="0.25">
      <c r="A20" s="22">
        <v>12</v>
      </c>
      <c r="B20" s="23">
        <f>'[1]DETALLADO DE CKS'!D18</f>
        <v>45194</v>
      </c>
      <c r="C20" s="24">
        <f>'[1]DETALLADO DE CKS'!C18</f>
        <v>26580378</v>
      </c>
      <c r="D20" s="25" t="str">
        <f>'[1]DETALLADO DE CKS'!B18</f>
        <v>RAQUEL DIAZ</v>
      </c>
      <c r="E20" s="26">
        <v>0</v>
      </c>
      <c r="F20" s="27">
        <f>'[1]DETALLADO DE CKS'!K18</f>
        <v>5833.33</v>
      </c>
      <c r="G20" s="28">
        <f t="shared" si="0"/>
        <v>32479456.870000008</v>
      </c>
    </row>
    <row r="21" spans="1:7" ht="33" customHeight="1" x14ac:dyDescent="0.25">
      <c r="A21" s="22">
        <v>13</v>
      </c>
      <c r="B21" s="23">
        <f>'[1]DETALLADO DE CKS'!D19</f>
        <v>45194</v>
      </c>
      <c r="C21" s="24">
        <f>'[1]DETALLADO DE CKS'!C19</f>
        <v>26583648</v>
      </c>
      <c r="D21" s="25" t="str">
        <f>'[1]DETALLADO DE CKS'!B19</f>
        <v>NOMINA DE EMPLEADOS CONTRATADOS</v>
      </c>
      <c r="E21" s="26">
        <v>0</v>
      </c>
      <c r="F21" s="27">
        <f>'[1]DETALLADO DE CKS'!K19</f>
        <v>1267609.8400000001</v>
      </c>
      <c r="G21" s="28">
        <f t="shared" si="0"/>
        <v>31211847.030000009</v>
      </c>
    </row>
    <row r="22" spans="1:7" ht="33" customHeight="1" x14ac:dyDescent="0.25">
      <c r="A22" s="22">
        <v>14</v>
      </c>
      <c r="B22" s="23">
        <f>'[1]DETALLADO DE CKS'!D20</f>
        <v>45194</v>
      </c>
      <c r="C22" s="24">
        <f>'[1]DETALLADO DE CKS'!C20</f>
        <v>26583696</v>
      </c>
      <c r="D22" s="25" t="str">
        <f>'[1]DETALLADO DE CKS'!B20</f>
        <v>NOMINA DE COMPENSACION MILITARES</v>
      </c>
      <c r="E22" s="26">
        <v>0</v>
      </c>
      <c r="F22" s="27">
        <f>'[1]DETALLADO DE CKS'!K20</f>
        <v>137000</v>
      </c>
      <c r="G22" s="28">
        <f t="shared" si="0"/>
        <v>31074847.030000009</v>
      </c>
    </row>
    <row r="23" spans="1:7" ht="33" customHeight="1" x14ac:dyDescent="0.25">
      <c r="A23" s="22">
        <v>15</v>
      </c>
      <c r="B23" s="23">
        <f>'[1]DETALLADO DE CKS'!D21</f>
        <v>45194</v>
      </c>
      <c r="C23" s="24">
        <f>'[1]DETALLADO DE CKS'!C21</f>
        <v>26583026</v>
      </c>
      <c r="D23" s="25" t="str">
        <f>'[1]DETALLADO DE CKS'!B21</f>
        <v>WIND TELECOM, S.A.</v>
      </c>
      <c r="E23" s="26">
        <v>0</v>
      </c>
      <c r="F23" s="27">
        <f>'[1]DETALLADO DE CKS'!K21</f>
        <v>69135.62</v>
      </c>
      <c r="G23" s="28">
        <f t="shared" si="0"/>
        <v>31005711.410000008</v>
      </c>
    </row>
    <row r="24" spans="1:7" ht="33" customHeight="1" x14ac:dyDescent="0.25">
      <c r="A24" s="22">
        <v>16</v>
      </c>
      <c r="B24" s="23">
        <f>'[1]DETALLADO DE CKS'!D22</f>
        <v>45194</v>
      </c>
      <c r="C24" s="24">
        <f>'[1]DETALLADO DE CKS'!C22</f>
        <v>26583099</v>
      </c>
      <c r="D24" s="25" t="str">
        <f>'[1]DETALLADO DE CKS'!B22</f>
        <v>SERVELECT GROUP, SRL</v>
      </c>
      <c r="E24" s="26">
        <v>0</v>
      </c>
      <c r="F24" s="27">
        <f>'[1]DETALLADO DE CKS'!K22</f>
        <v>173203.72</v>
      </c>
      <c r="G24" s="28">
        <f t="shared" si="0"/>
        <v>30832507.690000009</v>
      </c>
    </row>
    <row r="25" spans="1:7" ht="33" customHeight="1" x14ac:dyDescent="0.25">
      <c r="A25" s="22">
        <v>17</v>
      </c>
      <c r="B25" s="23">
        <f>'[1]DETALLADO DE CKS'!D23</f>
        <v>45194</v>
      </c>
      <c r="C25" s="24">
        <f>'[1]DETALLADO DE CKS'!C23</f>
        <v>26583340</v>
      </c>
      <c r="D25" s="25" t="str">
        <f>'[1]DETALLADO DE CKS'!B23</f>
        <v>AQUA MASTER CORPORATION, SRL</v>
      </c>
      <c r="E25" s="26">
        <v>0</v>
      </c>
      <c r="F25" s="27">
        <f>'[1]DETALLADO DE CKS'!K23</f>
        <v>246911.07</v>
      </c>
      <c r="G25" s="28">
        <f t="shared" si="0"/>
        <v>30585596.620000008</v>
      </c>
    </row>
    <row r="26" spans="1:7" ht="33" customHeight="1" x14ac:dyDescent="0.25">
      <c r="A26" s="22">
        <v>18</v>
      </c>
      <c r="B26" s="23">
        <v>45195</v>
      </c>
      <c r="C26" s="24">
        <v>230926452810</v>
      </c>
      <c r="D26" s="25" t="s">
        <v>15</v>
      </c>
      <c r="E26" s="26">
        <v>0</v>
      </c>
      <c r="F26" s="27">
        <v>4500</v>
      </c>
      <c r="G26" s="28">
        <f t="shared" si="0"/>
        <v>30581096.620000008</v>
      </c>
    </row>
    <row r="27" spans="1:7" ht="33" customHeight="1" x14ac:dyDescent="0.25">
      <c r="A27" s="22">
        <v>19</v>
      </c>
      <c r="B27" s="23">
        <f>'[1]DETALLADO DE CKS'!D24</f>
        <v>45195</v>
      </c>
      <c r="C27" s="24">
        <f>'[1]DETALLADO DE CKS'!C24</f>
        <v>26603037</v>
      </c>
      <c r="D27" s="25" t="str">
        <f>'[1]DETALLADO DE CKS'!B24</f>
        <v>TRANSCENDING SOLUTIONS MARTINEZ CAAMAÑO, SRL</v>
      </c>
      <c r="E27" s="26">
        <v>0</v>
      </c>
      <c r="F27" s="27">
        <f>'[1]DETALLADO DE CKS'!K24</f>
        <v>1386033.91</v>
      </c>
      <c r="G27" s="28">
        <f t="shared" si="0"/>
        <v>29195062.710000008</v>
      </c>
    </row>
    <row r="28" spans="1:7" ht="33" customHeight="1" x14ac:dyDescent="0.25">
      <c r="A28" s="22">
        <v>20</v>
      </c>
      <c r="B28" s="23">
        <f>'[1]DETALLADO DE CKS'!D25</f>
        <v>45196</v>
      </c>
      <c r="C28" s="24">
        <f>'[1]DETALLADO DE CKS'!C25</f>
        <v>26630361</v>
      </c>
      <c r="D28" s="25" t="str">
        <f>'[1]DETALLADO DE CKS'!B25</f>
        <v>VANGUARDIA SUMINISTROS, SRL</v>
      </c>
      <c r="E28" s="26">
        <v>0</v>
      </c>
      <c r="F28" s="27">
        <f>'[1]DETALLADO DE CKS'!K25</f>
        <v>207086.06</v>
      </c>
      <c r="G28" s="28">
        <f t="shared" si="0"/>
        <v>28987976.65000001</v>
      </c>
    </row>
    <row r="29" spans="1:7" ht="33" customHeight="1" x14ac:dyDescent="0.25">
      <c r="A29" s="22">
        <v>21</v>
      </c>
      <c r="B29" s="23">
        <f>'[1]DETALLADO DE CKS'!D26</f>
        <v>45196</v>
      </c>
      <c r="C29" s="24">
        <f>'[1]DETALLADO DE CKS'!C26</f>
        <v>26630437</v>
      </c>
      <c r="D29" s="25" t="str">
        <f>'[1]DETALLADO DE CKS'!B26</f>
        <v>FRANCISCO ANTONIO GOMEZ DE JESUS</v>
      </c>
      <c r="E29" s="26">
        <v>0</v>
      </c>
      <c r="F29" s="27">
        <f>'[1]DETALLADO DE CKS'!K26</f>
        <v>38000</v>
      </c>
      <c r="G29" s="28">
        <f t="shared" si="0"/>
        <v>28949976.65000001</v>
      </c>
    </row>
    <row r="30" spans="1:7" ht="33" customHeight="1" x14ac:dyDescent="0.25">
      <c r="A30" s="22">
        <v>22</v>
      </c>
      <c r="B30" s="23">
        <f>'[1]DETALLADO DE CKS'!D27</f>
        <v>45196</v>
      </c>
      <c r="C30" s="24">
        <f>'[1]DETALLADO DE CKS'!C27</f>
        <v>26630540</v>
      </c>
      <c r="D30" s="25" t="str">
        <f>'[1]DETALLADO DE CKS'!B27</f>
        <v>INVERSIONES JEREZ SUAREZ, SRL</v>
      </c>
      <c r="E30" s="26">
        <v>0</v>
      </c>
      <c r="F30" s="27">
        <f>'[1]DETALLADO DE CKS'!K27</f>
        <v>1399900.5</v>
      </c>
      <c r="G30" s="28">
        <f t="shared" si="0"/>
        <v>27550076.15000001</v>
      </c>
    </row>
    <row r="31" spans="1:7" ht="33" customHeight="1" x14ac:dyDescent="0.25">
      <c r="A31" s="22">
        <v>23</v>
      </c>
      <c r="B31" s="23">
        <f>'[1]DETALLADO DE CKS'!D28</f>
        <v>45196</v>
      </c>
      <c r="C31" s="24">
        <f>'[1]DETALLADO DE CKS'!C28</f>
        <v>26631815</v>
      </c>
      <c r="D31" s="25" t="str">
        <f>'[1]DETALLADO DE CKS'!B28</f>
        <v>BIO NOVA, SRL</v>
      </c>
      <c r="E31" s="26">
        <v>0</v>
      </c>
      <c r="F31" s="27">
        <f>'[1]DETALLADO DE CKS'!K28</f>
        <v>419663.76</v>
      </c>
      <c r="G31" s="28">
        <f t="shared" si="0"/>
        <v>27130412.390000008</v>
      </c>
    </row>
    <row r="32" spans="1:7" ht="33" customHeight="1" x14ac:dyDescent="0.25">
      <c r="A32" s="22">
        <v>24</v>
      </c>
      <c r="B32" s="23">
        <f>'[1]DETALLADO DE CKS'!D29</f>
        <v>45196</v>
      </c>
      <c r="C32" s="24">
        <f>'[1]DETALLADO DE CKS'!C29</f>
        <v>26633038</v>
      </c>
      <c r="D32" s="25" t="str">
        <f>'[1]DETALLADO DE CKS'!B29</f>
        <v>TESORERIA DE LA SEGURIDAD SOCIAL</v>
      </c>
      <c r="E32" s="26">
        <v>0</v>
      </c>
      <c r="F32" s="27">
        <f>'[1]DETALLADO DE CKS'!K29</f>
        <v>294847.39</v>
      </c>
      <c r="G32" s="28">
        <f t="shared" si="0"/>
        <v>26835565.000000007</v>
      </c>
    </row>
    <row r="33" spans="1:13" ht="33" customHeight="1" x14ac:dyDescent="0.25">
      <c r="A33" s="22">
        <v>25</v>
      </c>
      <c r="B33" s="23">
        <v>45197</v>
      </c>
      <c r="C33" s="24">
        <v>4524000013120</v>
      </c>
      <c r="D33" s="25" t="s">
        <v>16</v>
      </c>
      <c r="E33" s="26">
        <v>20000</v>
      </c>
      <c r="F33" s="27">
        <v>0</v>
      </c>
      <c r="G33" s="28">
        <f t="shared" si="0"/>
        <v>26855565.000000007</v>
      </c>
    </row>
    <row r="34" spans="1:13" ht="33" customHeight="1" x14ac:dyDescent="0.25">
      <c r="A34" s="22">
        <v>26</v>
      </c>
      <c r="B34" s="23">
        <f>'[1]DETALLADO DE CKS'!D30</f>
        <v>45176</v>
      </c>
      <c r="C34" s="24">
        <f>'[1]DETALLADO DE CKS'!C30</f>
        <v>1443</v>
      </c>
      <c r="D34" s="25" t="str">
        <f>'[1]DETALLADO DE CKS'!B30</f>
        <v xml:space="preserve">KAROL SUZANA ACOSTA HERASME </v>
      </c>
      <c r="E34" s="26">
        <v>0</v>
      </c>
      <c r="F34" s="27">
        <v>0</v>
      </c>
      <c r="G34" s="28">
        <f t="shared" si="0"/>
        <v>26855565.000000007</v>
      </c>
    </row>
    <row r="35" spans="1:13" ht="33" customHeight="1" x14ac:dyDescent="0.25">
      <c r="A35" s="22">
        <v>27</v>
      </c>
      <c r="B35" s="23">
        <f>'[1]DETALLADO DE CKS'!D31</f>
        <v>45176</v>
      </c>
      <c r="C35" s="24">
        <f>'[1]DETALLADO DE CKS'!C31</f>
        <v>1543</v>
      </c>
      <c r="D35" s="25" t="str">
        <f>'[1]DETALLADO DE CKS'!B31</f>
        <v xml:space="preserve">KAROL SUZANA ACOSTA HERASME </v>
      </c>
      <c r="E35" s="26">
        <v>0</v>
      </c>
      <c r="F35" s="27">
        <f>'[1]DETALLADO DE CKS'!K31</f>
        <v>20605.91</v>
      </c>
      <c r="G35" s="28">
        <f t="shared" si="0"/>
        <v>26834959.090000007</v>
      </c>
    </row>
    <row r="36" spans="1:13" ht="33" customHeight="1" x14ac:dyDescent="0.25">
      <c r="A36" s="22">
        <v>28</v>
      </c>
      <c r="B36" s="23">
        <f>'[1]DETALLADO DE CKS'!D32</f>
        <v>45197</v>
      </c>
      <c r="C36" s="24">
        <f>'[1]DETALLADO DE CKS'!C32</f>
        <v>26656045</v>
      </c>
      <c r="D36" s="25" t="str">
        <f>'[1]DETALLADO DE CKS'!B32</f>
        <v xml:space="preserve">ANA HILDA PULA </v>
      </c>
      <c r="E36" s="26">
        <v>0</v>
      </c>
      <c r="F36" s="27">
        <f>'[1]DETALLADO DE CKS'!K32</f>
        <v>13844.02</v>
      </c>
      <c r="G36" s="28">
        <f t="shared" si="0"/>
        <v>26821115.070000008</v>
      </c>
    </row>
    <row r="37" spans="1:13" ht="33" customHeight="1" x14ac:dyDescent="0.25">
      <c r="A37" s="22">
        <v>29</v>
      </c>
      <c r="B37" s="23">
        <f>'[1]DETALLADO DE CKS'!D33</f>
        <v>45197</v>
      </c>
      <c r="C37" s="24">
        <f>'[1]DETALLADO DE CKS'!C33</f>
        <v>26656251</v>
      </c>
      <c r="D37" s="25" t="str">
        <f>'[1]DETALLADO DE CKS'!B33</f>
        <v xml:space="preserve"> ARIES 7, EIRL</v>
      </c>
      <c r="E37" s="26">
        <v>0</v>
      </c>
      <c r="F37" s="27">
        <f>'[1]DETALLADO DE CKS'!K33</f>
        <v>2547585</v>
      </c>
      <c r="G37" s="28">
        <f t="shared" si="0"/>
        <v>24273530.070000008</v>
      </c>
    </row>
    <row r="38" spans="1:13" ht="33" customHeight="1" x14ac:dyDescent="0.25">
      <c r="A38" s="22">
        <v>30</v>
      </c>
      <c r="B38" s="23">
        <f>'[1]DETALLADO DE CKS'!D34</f>
        <v>45197</v>
      </c>
      <c r="C38" s="24">
        <f>'[1]DETALLADO DE CKS'!C34</f>
        <v>26656404</v>
      </c>
      <c r="D38" s="25" t="str">
        <f>'[1]DETALLADO DE CKS'!B34</f>
        <v>L.Q.I. PHARMACEUTICAL, SRL</v>
      </c>
      <c r="E38" s="26">
        <v>0</v>
      </c>
      <c r="F38" s="27">
        <f>'[1]DETALLADO DE CKS'!K34</f>
        <v>266000</v>
      </c>
      <c r="G38" s="28">
        <f t="shared" si="0"/>
        <v>24007530.070000008</v>
      </c>
    </row>
    <row r="39" spans="1:13" ht="33" customHeight="1" x14ac:dyDescent="0.25">
      <c r="A39" s="22">
        <v>31</v>
      </c>
      <c r="B39" s="23">
        <f>'[1]DETALLADO DE CKS'!D35</f>
        <v>45197</v>
      </c>
      <c r="C39" s="24">
        <f>'[1]DETALLADO DE CKS'!C35</f>
        <v>26662915</v>
      </c>
      <c r="D39" s="25" t="str">
        <f>'[1]DETALLADO DE CKS'!B35</f>
        <v>INCENTIVO POR RENDIMIENTO INDIVIDUAL</v>
      </c>
      <c r="E39" s="26">
        <v>0</v>
      </c>
      <c r="F39" s="27">
        <f>'[1]DETALLADO DE CKS'!K35</f>
        <v>7951989.71</v>
      </c>
      <c r="G39" s="28">
        <f t="shared" si="0"/>
        <v>16055540.360000007</v>
      </c>
    </row>
    <row r="40" spans="1:13" ht="38.25" customHeight="1" x14ac:dyDescent="0.25">
      <c r="A40" s="22">
        <v>32</v>
      </c>
      <c r="B40" s="23">
        <v>45199</v>
      </c>
      <c r="C40" s="24">
        <v>32081872670</v>
      </c>
      <c r="D40" s="25" t="s">
        <v>17</v>
      </c>
      <c r="E40" s="26">
        <v>0</v>
      </c>
      <c r="F40" s="27">
        <v>3782.52</v>
      </c>
      <c r="G40" s="28">
        <f t="shared" si="0"/>
        <v>16051757.840000007</v>
      </c>
    </row>
    <row r="41" spans="1:13" ht="39" customHeight="1" x14ac:dyDescent="0.25">
      <c r="A41" s="22">
        <v>33</v>
      </c>
      <c r="B41" s="23">
        <v>45199</v>
      </c>
      <c r="C41" s="29" t="s">
        <v>18</v>
      </c>
      <c r="D41" s="25" t="s">
        <v>19</v>
      </c>
      <c r="E41" s="26">
        <v>0</v>
      </c>
      <c r="F41" s="27">
        <v>26632.31</v>
      </c>
      <c r="G41" s="28">
        <f t="shared" si="0"/>
        <v>16025125.530000007</v>
      </c>
    </row>
    <row r="42" spans="1:13" ht="49.5" customHeight="1" x14ac:dyDescent="0.25">
      <c r="A42" s="22">
        <v>34</v>
      </c>
      <c r="B42" s="23">
        <v>45199</v>
      </c>
      <c r="C42" s="29" t="s">
        <v>20</v>
      </c>
      <c r="D42" s="25" t="s">
        <v>21</v>
      </c>
      <c r="E42" s="26">
        <v>0</v>
      </c>
      <c r="F42" s="27">
        <v>320</v>
      </c>
      <c r="G42" s="28">
        <f t="shared" si="0"/>
        <v>16024805.530000007</v>
      </c>
    </row>
    <row r="43" spans="1:13" ht="48" customHeight="1" x14ac:dyDescent="0.25">
      <c r="A43" s="22">
        <v>35</v>
      </c>
      <c r="B43" s="23">
        <v>45199</v>
      </c>
      <c r="C43" s="24">
        <v>9990002</v>
      </c>
      <c r="D43" s="25" t="s">
        <v>22</v>
      </c>
      <c r="E43" s="30">
        <v>0</v>
      </c>
      <c r="F43" s="27">
        <v>175</v>
      </c>
      <c r="G43" s="28">
        <f t="shared" si="0"/>
        <v>16024630.530000007</v>
      </c>
    </row>
    <row r="44" spans="1:13" ht="30.75" customHeight="1" x14ac:dyDescent="0.25">
      <c r="A44" s="31"/>
      <c r="B44" s="32"/>
      <c r="C44" s="33"/>
      <c r="D44" s="34" t="s">
        <v>23</v>
      </c>
      <c r="E44" s="35">
        <f>SUM(E9:E43)</f>
        <v>3020000</v>
      </c>
      <c r="F44" s="35">
        <f>SUM(F9:F43)</f>
        <v>18341185.319999997</v>
      </c>
      <c r="G44" s="28">
        <f>G43</f>
        <v>16024630.530000007</v>
      </c>
      <c r="H44" s="3"/>
      <c r="I44" s="3"/>
      <c r="J44" s="3"/>
      <c r="K44" s="3"/>
      <c r="L44" s="3"/>
      <c r="M44" s="3"/>
    </row>
    <row r="45" spans="1:13" ht="21" customHeight="1" x14ac:dyDescent="0.25">
      <c r="A45" s="31"/>
      <c r="B45" s="32"/>
      <c r="C45" s="33"/>
      <c r="D45" s="34"/>
      <c r="E45" s="36"/>
      <c r="F45" s="36"/>
      <c r="G45" s="37"/>
      <c r="H45" s="3"/>
      <c r="I45" s="3"/>
      <c r="J45" s="3"/>
      <c r="K45" s="3"/>
      <c r="L45" s="3"/>
      <c r="M45" s="3"/>
    </row>
    <row r="46" spans="1:13" ht="15" customHeight="1" x14ac:dyDescent="0.25">
      <c r="A46" s="31"/>
      <c r="B46" s="32"/>
      <c r="C46" s="33"/>
      <c r="D46" s="34"/>
      <c r="E46" s="36"/>
      <c r="F46" s="36"/>
      <c r="G46" s="36"/>
      <c r="H46" s="3"/>
      <c r="I46" s="3"/>
      <c r="J46" s="3"/>
      <c r="K46" s="3"/>
      <c r="L46" s="3"/>
      <c r="M46" s="3"/>
    </row>
    <row r="47" spans="1:13" ht="23.25" customHeight="1" x14ac:dyDescent="0.2">
      <c r="A47" s="51"/>
      <c r="B47" s="52"/>
      <c r="C47" s="53"/>
      <c r="D47" s="54"/>
      <c r="E47" s="55"/>
      <c r="F47" s="55"/>
      <c r="G47" s="55"/>
      <c r="H47" s="3"/>
      <c r="I47" s="3"/>
      <c r="J47" s="3"/>
      <c r="K47" s="3"/>
      <c r="L47" s="3"/>
      <c r="M47" s="3"/>
    </row>
    <row r="48" spans="1:13" ht="30.75" customHeight="1" x14ac:dyDescent="0.2">
      <c r="A48" s="56"/>
      <c r="B48" s="57"/>
      <c r="C48" s="58"/>
      <c r="D48" s="59"/>
      <c r="E48" s="60"/>
      <c r="F48" s="61"/>
      <c r="G48" s="62"/>
      <c r="H48" s="3"/>
      <c r="I48" s="3"/>
      <c r="J48" s="3"/>
      <c r="K48" s="3"/>
      <c r="L48" s="3"/>
      <c r="M48" s="3"/>
    </row>
    <row r="49" spans="1:13" ht="24" customHeight="1" x14ac:dyDescent="0.2">
      <c r="A49" s="68" t="s">
        <v>24</v>
      </c>
      <c r="B49" s="68"/>
      <c r="C49" s="68"/>
      <c r="D49" s="63" t="s">
        <v>25</v>
      </c>
      <c r="E49" s="66" t="s">
        <v>26</v>
      </c>
      <c r="F49" s="66"/>
      <c r="G49" s="66"/>
    </row>
    <row r="50" spans="1:13" ht="27" customHeight="1" x14ac:dyDescent="0.2">
      <c r="A50" s="69" t="s">
        <v>27</v>
      </c>
      <c r="B50" s="69"/>
      <c r="C50" s="69"/>
      <c r="D50" s="64" t="s">
        <v>28</v>
      </c>
      <c r="E50" s="67" t="s">
        <v>29</v>
      </c>
      <c r="F50" s="67"/>
      <c r="G50" s="67"/>
    </row>
    <row r="51" spans="1:13" ht="22.5" customHeight="1" x14ac:dyDescent="0.2">
      <c r="A51" s="65"/>
      <c r="B51" s="65"/>
      <c r="C51" s="65"/>
      <c r="D51" s="64"/>
      <c r="E51" s="65"/>
      <c r="F51" s="65"/>
      <c r="G51" s="65"/>
    </row>
    <row r="52" spans="1:13" ht="22.5" customHeight="1" x14ac:dyDescent="0.2">
      <c r="A52" s="65"/>
      <c r="B52" s="65"/>
      <c r="C52" s="65"/>
      <c r="D52" s="64"/>
      <c r="E52" s="65"/>
      <c r="F52" s="65"/>
      <c r="G52" s="65"/>
    </row>
    <row r="53" spans="1:13" ht="22.5" customHeight="1" x14ac:dyDescent="0.2">
      <c r="A53" s="65"/>
      <c r="B53" s="65"/>
      <c r="C53" s="65"/>
      <c r="D53" s="64"/>
      <c r="E53" s="65"/>
      <c r="F53" s="65"/>
      <c r="G53" s="65"/>
    </row>
    <row r="54" spans="1:13" ht="14.25" customHeight="1" x14ac:dyDescent="0.2">
      <c r="A54"/>
      <c r="B54" s="39"/>
      <c r="C54" s="39"/>
      <c r="D54" s="40"/>
      <c r="E54" s="41"/>
      <c r="F54" s="42"/>
      <c r="G54" s="39"/>
      <c r="H54" s="3"/>
      <c r="I54" s="3"/>
      <c r="J54" s="3"/>
      <c r="K54" s="3"/>
      <c r="L54" s="3"/>
      <c r="M54" s="3"/>
    </row>
    <row r="55" spans="1:13" ht="15" x14ac:dyDescent="0.2">
      <c r="A55"/>
      <c r="B55" s="39"/>
      <c r="C55" s="39"/>
      <c r="D55" s="40"/>
      <c r="E55" s="41"/>
      <c r="F55" s="42"/>
      <c r="G55" s="39"/>
      <c r="H55" s="3"/>
      <c r="I55" s="3"/>
      <c r="J55" s="3"/>
      <c r="K55" s="3"/>
      <c r="L55" s="3"/>
      <c r="M55" s="3"/>
    </row>
    <row r="56" spans="1:13" ht="15" x14ac:dyDescent="0.2">
      <c r="A56"/>
      <c r="B56" s="39"/>
      <c r="C56" s="39"/>
      <c r="D56" s="40"/>
      <c r="E56" s="41"/>
      <c r="F56" s="42"/>
      <c r="G56" s="39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49:C49"/>
    <mergeCell ref="E49:G49"/>
    <mergeCell ref="A50:C50"/>
    <mergeCell ref="E50:G50"/>
  </mergeCells>
  <printOptions horizontalCentered="1"/>
  <pageMargins left="0.47244094488188981" right="0.23622047244094491" top="0.41" bottom="0.34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2023-10-19T12:55:44Z</cp:lastPrinted>
  <dcterms:created xsi:type="dcterms:W3CDTF">2023-10-06T15:02:01Z</dcterms:created>
  <dcterms:modified xsi:type="dcterms:W3CDTF">2023-10-19T12:55:54Z</dcterms:modified>
</cp:coreProperties>
</file>