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\2022\FINANZAS\INGRESOS Y EGRESOS\"/>
    </mc:Choice>
  </mc:AlternateContent>
  <bookViews>
    <workbookView xWindow="0" yWindow="0" windowWidth="24000" windowHeight="9735"/>
  </bookViews>
  <sheets>
    <sheet name="LIBRO BANCO" sheetId="1" r:id="rId1"/>
  </sheets>
  <externalReferences>
    <externalReference r:id="rId2"/>
  </externalReferences>
  <definedNames>
    <definedName name="_xlnm.Print_Area" localSheetId="0">'LIBRO BANCO'!$A$1:$G$59</definedName>
    <definedName name="_xlnm.Print_Titles" localSheetId="0">'LIBRO BANCO'!$1:$7</definedName>
  </definedNames>
  <calcPr calcId="152511"/>
</workbook>
</file>

<file path=xl/calcChain.xml><?xml version="1.0" encoding="utf-8"?>
<calcChain xmlns="http://schemas.openxmlformats.org/spreadsheetml/2006/main">
  <c r="E46" i="1" l="1"/>
  <c r="F42" i="1"/>
  <c r="D42" i="1"/>
  <c r="C42" i="1"/>
  <c r="B42" i="1"/>
  <c r="F41" i="1"/>
  <c r="D41" i="1"/>
  <c r="C41" i="1"/>
  <c r="B41" i="1"/>
  <c r="F40" i="1"/>
  <c r="D40" i="1"/>
  <c r="C40" i="1"/>
  <c r="B40" i="1"/>
  <c r="F39" i="1"/>
  <c r="D39" i="1"/>
  <c r="C39" i="1"/>
  <c r="B39" i="1"/>
  <c r="F38" i="1"/>
  <c r="D38" i="1"/>
  <c r="C38" i="1"/>
  <c r="B38" i="1"/>
  <c r="F37" i="1"/>
  <c r="D37" i="1"/>
  <c r="C37" i="1"/>
  <c r="B37" i="1"/>
  <c r="F36" i="1"/>
  <c r="D36" i="1"/>
  <c r="C36" i="1"/>
  <c r="B36" i="1"/>
  <c r="F35" i="1"/>
  <c r="D35" i="1"/>
  <c r="C35" i="1"/>
  <c r="B35" i="1"/>
  <c r="F34" i="1"/>
  <c r="D34" i="1"/>
  <c r="C34" i="1"/>
  <c r="B34" i="1"/>
  <c r="F33" i="1"/>
  <c r="D33" i="1"/>
  <c r="C33" i="1"/>
  <c r="B33" i="1"/>
  <c r="F32" i="1"/>
  <c r="D32" i="1"/>
  <c r="C32" i="1"/>
  <c r="B32" i="1"/>
  <c r="F31" i="1"/>
  <c r="D31" i="1"/>
  <c r="C31" i="1"/>
  <c r="B31" i="1"/>
  <c r="F29" i="1"/>
  <c r="D29" i="1"/>
  <c r="C29" i="1"/>
  <c r="B29" i="1"/>
  <c r="F28" i="1"/>
  <c r="D28" i="1"/>
  <c r="C28" i="1"/>
  <c r="B28" i="1"/>
  <c r="F27" i="1"/>
  <c r="D27" i="1"/>
  <c r="C27" i="1"/>
  <c r="B27" i="1"/>
  <c r="F26" i="1"/>
  <c r="D26" i="1"/>
  <c r="C26" i="1"/>
  <c r="B26" i="1"/>
  <c r="F25" i="1"/>
  <c r="D25" i="1"/>
  <c r="C25" i="1"/>
  <c r="B25" i="1"/>
  <c r="F24" i="1"/>
  <c r="D24" i="1"/>
  <c r="C24" i="1"/>
  <c r="B24" i="1"/>
  <c r="F23" i="1"/>
  <c r="D23" i="1"/>
  <c r="C23" i="1"/>
  <c r="B23" i="1"/>
  <c r="F22" i="1"/>
  <c r="D22" i="1"/>
  <c r="C22" i="1"/>
  <c r="B22" i="1"/>
  <c r="F21" i="1"/>
  <c r="D21" i="1"/>
  <c r="C21" i="1"/>
  <c r="B21" i="1"/>
  <c r="F20" i="1"/>
  <c r="D20" i="1"/>
  <c r="C20" i="1"/>
  <c r="B20" i="1"/>
  <c r="F19" i="1"/>
  <c r="D19" i="1"/>
  <c r="C19" i="1"/>
  <c r="B19" i="1"/>
  <c r="F17" i="1"/>
  <c r="D17" i="1"/>
  <c r="C17" i="1"/>
  <c r="B17" i="1"/>
  <c r="F16" i="1"/>
  <c r="D16" i="1"/>
  <c r="C16" i="1"/>
  <c r="B16" i="1"/>
  <c r="F15" i="1"/>
  <c r="D15" i="1"/>
  <c r="C15" i="1"/>
  <c r="B15" i="1"/>
  <c r="F14" i="1"/>
  <c r="D14" i="1"/>
  <c r="C14" i="1"/>
  <c r="B14" i="1"/>
  <c r="F13" i="1"/>
  <c r="D13" i="1"/>
  <c r="C13" i="1"/>
  <c r="B13" i="1"/>
  <c r="F12" i="1"/>
  <c r="D12" i="1"/>
  <c r="C12" i="1"/>
  <c r="B12" i="1"/>
  <c r="F11" i="1"/>
  <c r="D11" i="1"/>
  <c r="C11" i="1"/>
  <c r="B11" i="1"/>
  <c r="F10" i="1"/>
  <c r="D10" i="1"/>
  <c r="C10" i="1"/>
  <c r="B10" i="1"/>
  <c r="F9" i="1"/>
  <c r="F46" i="1" s="1"/>
  <c r="D9" i="1"/>
  <c r="C9" i="1"/>
  <c r="B9" i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</calcChain>
</file>

<file path=xl/sharedStrings.xml><?xml version="1.0" encoding="utf-8"?>
<sst xmlns="http://schemas.openxmlformats.org/spreadsheetml/2006/main" count="27" uniqueCount="25">
  <si>
    <t>SERVICIO REGIONAL DE SALUD</t>
  </si>
  <si>
    <t>RELACION DE INGRESOS Y EGRESOS VENTA DE SERVICIOS MES DE NOVIEMBRE 2022</t>
  </si>
  <si>
    <t xml:space="preserve">REGION: </t>
  </si>
  <si>
    <r>
      <t>ESTABLECIMIENTO:</t>
    </r>
    <r>
      <rPr>
        <sz val="12"/>
        <rFont val="Arial"/>
        <family val="2"/>
      </rPr>
      <t xml:space="preserve">  </t>
    </r>
    <r>
      <rPr>
        <sz val="14"/>
        <rFont val="Arial"/>
        <family val="2"/>
      </rPr>
      <t>HOSPITAL TRAUMATOLOGICO DR. DARIO CONTRERAS</t>
    </r>
  </si>
  <si>
    <t xml:space="preserve">CUENTA BANCARIA NO. </t>
  </si>
  <si>
    <t>240-011337-2</t>
  </si>
  <si>
    <t>BALANCE ANTERIOR</t>
  </si>
  <si>
    <t xml:space="preserve">NO. </t>
  </si>
  <si>
    <t>FECHA</t>
  </si>
  <si>
    <t>CK NO. TRANSF./ CKS.</t>
  </si>
  <si>
    <t xml:space="preserve">                                      INTERESADO</t>
  </si>
  <si>
    <t>INGRESOS</t>
  </si>
  <si>
    <t>EGRESOS</t>
  </si>
  <si>
    <t>BALANCE</t>
  </si>
  <si>
    <t>INGRESO POR TRANSFERENCIA DE CUENTA UNICA DEL TESORO</t>
  </si>
  <si>
    <t>928506177379/928762704768</t>
  </si>
  <si>
    <t>828588384695/828697391124</t>
  </si>
  <si>
    <t>TOTAL GENERAL</t>
  </si>
  <si>
    <t>LICDA. YULIANA Y. NUÑEZ FLORENTINO</t>
  </si>
  <si>
    <t>ENC. DEPTO. ADMINISTRATIVO Y FINANCIERO</t>
  </si>
  <si>
    <t>LICDA. YISSEL CARVAJAL</t>
  </si>
  <si>
    <t>GERENTE FINANCIERA</t>
  </si>
  <si>
    <t xml:space="preserve">CARGO POR EL 0.15% EN EL MES DE  NOVIEMBRE 2022 </t>
  </si>
  <si>
    <t xml:space="preserve">CARGO POR COMISION PAGO DGII, NETBANKING Y COMISION TSS EN EL MES DE NOVIEMBRE 2022 </t>
  </si>
  <si>
    <t>CARGO POR COMISION DE MANEJO DE CUENTA EN EL MES DE NOVIEMBRE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</si>
</sst>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\-yy;@"/>
    <numFmt numFmtId="165" formatCode="_([$€-2]* #,##0.00_);_([$€-2]* \(#,##0.00\);_([$€-2]* &quot;-&quot;??_)"/>
    <numFmt numFmtId="166" formatCode="_-* #,##0.00\ _P_t_s_-;\-* #,##0.00\ _P_t_s_-;_-* &quot;-&quot;??\ _P_t_s_-;_-@_-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sz val="11"/>
      <color indexed="63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2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6" borderId="0" applyNumberFormat="0" applyBorder="0" applyAlignment="0" applyProtection="0"/>
    <xf numFmtId="0" fontId="18" fillId="18" borderId="8" applyNumberFormat="0" applyAlignment="0" applyProtection="0"/>
    <xf numFmtId="0" fontId="19" fillId="19" borderId="9" applyNumberForma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22" fillId="9" borderId="8" applyNumberFormat="0" applyAlignment="0" applyProtection="0"/>
    <xf numFmtId="165" fontId="2" fillId="0" borderId="0" applyFont="0" applyFill="0" applyBorder="0" applyAlignment="0" applyProtection="0"/>
    <xf numFmtId="0" fontId="23" fillId="5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4" fillId="24" borderId="0" applyNumberFormat="0" applyBorder="0" applyAlignment="0" applyProtection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25" borderId="11" applyNumberFormat="0" applyFont="0" applyAlignment="0" applyProtection="0"/>
    <xf numFmtId="0" fontId="25" fillId="18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1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</cellStyleXfs>
  <cellXfs count="62">
    <xf numFmtId="0" fontId="0" fillId="0" borderId="0" xfId="0"/>
    <xf numFmtId="0" fontId="0" fillId="0" borderId="0" xfId="0" applyNumberFormat="1"/>
    <xf numFmtId="0" fontId="4" fillId="0" borderId="0" xfId="0" applyFont="1" applyBorder="1" applyAlignment="1"/>
    <xf numFmtId="0" fontId="0" fillId="0" borderId="0" xfId="0" applyBorder="1"/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0" xfId="0" applyNumberFormat="1" applyBorder="1"/>
    <xf numFmtId="4" fontId="6" fillId="3" borderId="2" xfId="0" applyNumberFormat="1" applyFont="1" applyFill="1" applyBorder="1"/>
    <xf numFmtId="0" fontId="6" fillId="0" borderId="3" xfId="0" applyNumberFormat="1" applyFont="1" applyBorder="1"/>
    <xf numFmtId="0" fontId="10" fillId="0" borderId="3" xfId="0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 wrapText="1"/>
    </xf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0" fontId="7" fillId="0" borderId="5" xfId="0" applyNumberFormat="1" applyFont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4" fontId="10" fillId="2" borderId="6" xfId="0" applyNumberFormat="1" applyFont="1" applyFill="1" applyBorder="1" applyAlignment="1">
      <alignment horizontal="right"/>
    </xf>
    <xf numFmtId="4" fontId="11" fillId="2" borderId="5" xfId="0" applyNumberFormat="1" applyFont="1" applyFill="1" applyBorder="1"/>
    <xf numFmtId="4" fontId="10" fillId="2" borderId="6" xfId="0" applyNumberFormat="1" applyFont="1" applyFill="1" applyBorder="1" applyAlignment="1">
      <alignment horizontal="center" wrapText="1"/>
    </xf>
    <xf numFmtId="1" fontId="7" fillId="2" borderId="5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wrapText="1"/>
    </xf>
    <xf numFmtId="1" fontId="6" fillId="2" borderId="5" xfId="0" applyNumberFormat="1" applyFont="1" applyFill="1" applyBorder="1" applyAlignment="1">
      <alignment horizontal="center" wrapText="1"/>
    </xf>
    <xf numFmtId="4" fontId="10" fillId="2" borderId="4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wrapText="1"/>
    </xf>
    <xf numFmtId="4" fontId="6" fillId="2" borderId="0" xfId="0" applyNumberFormat="1" applyFont="1" applyFill="1" applyBorder="1" applyAlignment="1">
      <alignment wrapText="1"/>
    </xf>
    <xf numFmtId="4" fontId="10" fillId="2" borderId="0" xfId="0" applyNumberFormat="1" applyFont="1" applyFill="1" applyBorder="1" applyAlignment="1">
      <alignment horizontal="right"/>
    </xf>
    <xf numFmtId="4" fontId="10" fillId="2" borderId="7" xfId="0" applyNumberFormat="1" applyFont="1" applyFill="1" applyBorder="1" applyAlignment="1">
      <alignment horizontal="center" wrapText="1"/>
    </xf>
    <xf numFmtId="4" fontId="10" fillId="2" borderId="0" xfId="0" applyNumberFormat="1" applyFont="1" applyFill="1" applyBorder="1" applyAlignment="1">
      <alignment horizontal="center" wrapText="1"/>
    </xf>
    <xf numFmtId="0" fontId="0" fillId="2" borderId="0" xfId="0" applyFill="1"/>
    <xf numFmtId="0" fontId="12" fillId="2" borderId="0" xfId="0" applyNumberFormat="1" applyFont="1" applyFill="1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2" borderId="0" xfId="0" applyNumberFormat="1" applyFill="1"/>
    <xf numFmtId="4" fontId="0" fillId="0" borderId="0" xfId="0" applyNumberFormat="1"/>
    <xf numFmtId="0" fontId="13" fillId="0" borderId="0" xfId="1" applyFont="1" applyBorder="1" applyAlignment="1">
      <alignment horizontal="center" wrapText="1"/>
    </xf>
    <xf numFmtId="0" fontId="14" fillId="0" borderId="0" xfId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/>
    </xf>
    <xf numFmtId="0" fontId="1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center" vertical="top"/>
    </xf>
  </cellXfs>
  <cellStyles count="5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2 3" xfId="36"/>
    <cellStyle name="Millares 3" xfId="37"/>
    <cellStyle name="Neutral 2" xfId="38"/>
    <cellStyle name="Normal" xfId="0" builtinId="0"/>
    <cellStyle name="Normal 2" xfId="39"/>
    <cellStyle name="Normal 2 2" xfId="1"/>
    <cellStyle name="Normal 2 3" xfId="40"/>
    <cellStyle name="Normal 3" xfId="41"/>
    <cellStyle name="Normal 3 2" xfId="42"/>
    <cellStyle name="Normal 4" xfId="43"/>
    <cellStyle name="Notas 2" xfId="44"/>
    <cellStyle name="Salida 2" xfId="45"/>
    <cellStyle name="Texto de advertencia 2" xfId="46"/>
    <cellStyle name="Texto explicativo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257734</xdr:colOff>
      <xdr:row>48</xdr:row>
      <xdr:rowOff>56030</xdr:rowOff>
    </xdr:from>
    <xdr:to>
      <xdr:col>2</xdr:col>
      <xdr:colOff>678755</xdr:colOff>
      <xdr:row>53</xdr:row>
      <xdr:rowOff>33619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734" y="20036118"/>
          <a:ext cx="1664874" cy="1344706"/>
        </a:xfrm>
        <a:prstGeom prst="rect">
          <a:avLst/>
        </a:prstGeom>
      </xdr:spPr>
    </xdr:pic>
    <xdr:clientData/>
  </xdr:twoCellAnchor>
  <xdr:twoCellAnchor editAs="oneCell">
    <xdr:from>
      <xdr:col>4</xdr:col>
      <xdr:colOff>699088</xdr:colOff>
      <xdr:row>47</xdr:row>
      <xdr:rowOff>250854</xdr:rowOff>
    </xdr:from>
    <xdr:to>
      <xdr:col>6</xdr:col>
      <xdr:colOff>1019735</xdr:colOff>
      <xdr:row>53</xdr:row>
      <xdr:rowOff>174442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7088" y="19849942"/>
          <a:ext cx="3178147" cy="1671705"/>
        </a:xfrm>
        <a:prstGeom prst="rect">
          <a:avLst/>
        </a:prstGeom>
      </xdr:spPr>
    </xdr:pic>
    <xdr:clientData/>
  </xdr:twoCellAnchor>
  <xdr:twoCellAnchor editAs="oneCell">
    <xdr:from>
      <xdr:col>3</xdr:col>
      <xdr:colOff>143117</xdr:colOff>
      <xdr:row>47</xdr:row>
      <xdr:rowOff>288795</xdr:rowOff>
    </xdr:from>
    <xdr:to>
      <xdr:col>3</xdr:col>
      <xdr:colOff>3720352</xdr:colOff>
      <xdr:row>53</xdr:row>
      <xdr:rowOff>192489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1823" y="19887883"/>
          <a:ext cx="3577235" cy="16518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cku%20de%20adomis/Nueva%20carpeta%20MINORKA%20PAULINO/RELACION%20VENTA%20DE%20SERVICIOS/RELACION%20DE%20CHEQUES%20-%20VENTA%20DE%20SERVICIOS%20Y%20OTROS%20INGRESOS-%20NOVIEMBRE%20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DE CKS"/>
      <sheetName val="RETENCION DEL 5%,10%"/>
      <sheetName val="RETENCION DEL 30% "/>
      <sheetName val="RETENCION DEL 100%"/>
      <sheetName val="IR17"/>
      <sheetName val="RELACION DE ORDEN DE COMPRA"/>
      <sheetName val="LIBRO BANCO"/>
      <sheetName val="Hoja1"/>
    </sheetNames>
    <sheetDataSet>
      <sheetData sheetId="0">
        <row r="7">
          <cell r="B7" t="str">
            <v>CENTRAPOWER SYSTEMS, SRL</v>
          </cell>
          <cell r="C7">
            <v>19936721</v>
          </cell>
          <cell r="D7">
            <v>44869</v>
          </cell>
          <cell r="K7">
            <v>878027.84</v>
          </cell>
        </row>
        <row r="8">
          <cell r="B8" t="str">
            <v>ALIANZA INNOVADORADE SERVICIOS AMBIENTALES, SRL</v>
          </cell>
          <cell r="C8">
            <v>20019141</v>
          </cell>
          <cell r="D8">
            <v>44874</v>
          </cell>
          <cell r="K8">
            <v>359100</v>
          </cell>
        </row>
        <row r="9">
          <cell r="B9" t="str">
            <v xml:space="preserve">COLECTOR DE IMPUESTOS INTERNOS </v>
          </cell>
          <cell r="C9">
            <v>20054206</v>
          </cell>
          <cell r="D9">
            <v>44876</v>
          </cell>
          <cell r="K9">
            <v>286204.48</v>
          </cell>
        </row>
        <row r="10">
          <cell r="B10" t="str">
            <v>IMPORT SUPPLYING VENTURA PUJOLS GROUP Y ASOC, SRL</v>
          </cell>
          <cell r="C10">
            <v>20054504</v>
          </cell>
          <cell r="D10">
            <v>44876</v>
          </cell>
          <cell r="K10">
            <v>1163750</v>
          </cell>
        </row>
        <row r="11">
          <cell r="B11" t="str">
            <v>KHALICCO INVESTMENTS, SRL</v>
          </cell>
          <cell r="C11">
            <v>20053960</v>
          </cell>
          <cell r="D11">
            <v>44876</v>
          </cell>
          <cell r="K11">
            <v>152542.77000000002</v>
          </cell>
        </row>
        <row r="12">
          <cell r="B12" t="str">
            <v>FRANCISCO ANTONIO GOMEZ DE JESUS</v>
          </cell>
          <cell r="C12">
            <v>20053742</v>
          </cell>
          <cell r="D12">
            <v>44876</v>
          </cell>
          <cell r="K12">
            <v>7600</v>
          </cell>
        </row>
        <row r="13">
          <cell r="B13" t="str">
            <v xml:space="preserve">COLECTOR DE IMPUESTOS INTERNOS </v>
          </cell>
          <cell r="C13">
            <v>20086756</v>
          </cell>
          <cell r="D13">
            <v>44879</v>
          </cell>
          <cell r="K13">
            <v>30318.84</v>
          </cell>
        </row>
        <row r="14">
          <cell r="B14" t="str">
            <v>QUIROFANOS L.Q, SRL</v>
          </cell>
          <cell r="C14">
            <v>20086959</v>
          </cell>
          <cell r="D14">
            <v>44879</v>
          </cell>
          <cell r="K14">
            <v>1174783.01</v>
          </cell>
        </row>
        <row r="15">
          <cell r="B15" t="str">
            <v>MEDELCO, SRL</v>
          </cell>
          <cell r="C15">
            <v>20087128</v>
          </cell>
          <cell r="D15">
            <v>44879</v>
          </cell>
          <cell r="K15">
            <v>55575</v>
          </cell>
        </row>
        <row r="16">
          <cell r="B16" t="str">
            <v>SUPLIDORES DE PRODUCTOS DIVERSOS SUPRODI, SRL</v>
          </cell>
          <cell r="C16">
            <v>20168239</v>
          </cell>
          <cell r="D16">
            <v>44882</v>
          </cell>
          <cell r="K16">
            <v>428916.91000000003</v>
          </cell>
        </row>
        <row r="17">
          <cell r="B17" t="str">
            <v>AIR LIQUIDE DOMINICANA,S.A.S</v>
          </cell>
          <cell r="C17">
            <v>20175047</v>
          </cell>
          <cell r="D17">
            <v>44882</v>
          </cell>
          <cell r="K17">
            <v>26764.959999999999</v>
          </cell>
        </row>
        <row r="18">
          <cell r="B18" t="str">
            <v>JEAN CARLOS BASULTO LOPEZ</v>
          </cell>
          <cell r="C18">
            <v>20168095</v>
          </cell>
          <cell r="D18">
            <v>44882</v>
          </cell>
          <cell r="K18">
            <v>581400</v>
          </cell>
        </row>
        <row r="19">
          <cell r="B19" t="str">
            <v>AUTANA HOLDING, SRL</v>
          </cell>
          <cell r="C19">
            <v>20234474</v>
          </cell>
          <cell r="D19">
            <v>44886</v>
          </cell>
          <cell r="K19">
            <v>100197.1</v>
          </cell>
        </row>
        <row r="20">
          <cell r="B20" t="str">
            <v>MEDTRON DOMINICANA, SRL</v>
          </cell>
          <cell r="C20">
            <v>20234691</v>
          </cell>
          <cell r="D20">
            <v>44886</v>
          </cell>
          <cell r="K20">
            <v>145260</v>
          </cell>
        </row>
        <row r="21">
          <cell r="B21" t="str">
            <v>FARMACIA RUTH, SRL</v>
          </cell>
          <cell r="C21">
            <v>20234400</v>
          </cell>
          <cell r="D21">
            <v>44886</v>
          </cell>
          <cell r="K21">
            <v>45866</v>
          </cell>
        </row>
        <row r="22">
          <cell r="B22" t="str">
            <v>MILAGRO HIRALDO MARTINEZ</v>
          </cell>
          <cell r="C22">
            <v>20234300</v>
          </cell>
          <cell r="D22">
            <v>44886</v>
          </cell>
          <cell r="K22">
            <v>124470.5</v>
          </cell>
        </row>
        <row r="23">
          <cell r="B23" t="str">
            <v>SERVICIOS E INSTALACIONES TECNICAS, SRL</v>
          </cell>
          <cell r="C23">
            <v>20234162</v>
          </cell>
          <cell r="D23">
            <v>44886</v>
          </cell>
          <cell r="K23">
            <v>161102.44</v>
          </cell>
        </row>
        <row r="24">
          <cell r="B24" t="str">
            <v>SERVICIOS GRAFICOS BETILIO ROMANO, SRL</v>
          </cell>
          <cell r="C24">
            <v>20258801</v>
          </cell>
          <cell r="D24">
            <v>44887</v>
          </cell>
          <cell r="K24">
            <v>506080.49000000005</v>
          </cell>
        </row>
        <row r="25">
          <cell r="B25" t="str">
            <v xml:space="preserve">RAFAEL SARANTE PERDOMO </v>
          </cell>
          <cell r="C25">
            <v>20261089</v>
          </cell>
          <cell r="D25">
            <v>44887</v>
          </cell>
          <cell r="K25">
            <v>504646.19999999995</v>
          </cell>
        </row>
        <row r="26">
          <cell r="B26" t="str">
            <v>AIR LIQUIDE DOMINICANA,S.A.S</v>
          </cell>
          <cell r="C26">
            <v>20261186</v>
          </cell>
          <cell r="D26">
            <v>44887</v>
          </cell>
          <cell r="K26">
            <v>53529.920000000006</v>
          </cell>
        </row>
        <row r="27">
          <cell r="B27" t="str">
            <v xml:space="preserve">NOMINA DE EMPLEADOS CONTRATADOS </v>
          </cell>
          <cell r="C27">
            <v>20294089</v>
          </cell>
          <cell r="D27">
            <v>44889</v>
          </cell>
          <cell r="K27">
            <v>1543813.1200000001</v>
          </cell>
        </row>
        <row r="28">
          <cell r="B28" t="str">
            <v>TESORERIA DE LA SEGURIDAD SOCIAL</v>
          </cell>
          <cell r="C28">
            <v>20294347</v>
          </cell>
          <cell r="D28">
            <v>44889</v>
          </cell>
          <cell r="K28">
            <v>360716.13</v>
          </cell>
        </row>
        <row r="29">
          <cell r="B29" t="str">
            <v>NOMINA DE COMPENSACION MILITARES</v>
          </cell>
          <cell r="C29">
            <v>20294003</v>
          </cell>
          <cell r="D29">
            <v>44889</v>
          </cell>
          <cell r="K29">
            <v>137000</v>
          </cell>
        </row>
        <row r="30">
          <cell r="B30" t="str">
            <v>INVERSIONES JEREZ SUAREZ, SRL</v>
          </cell>
          <cell r="C30">
            <v>20293695</v>
          </cell>
          <cell r="D30">
            <v>44889</v>
          </cell>
          <cell r="K30">
            <v>1184240</v>
          </cell>
        </row>
        <row r="31">
          <cell r="B31" t="str">
            <v>TECHDOM, SRL</v>
          </cell>
          <cell r="C31">
            <v>20293582</v>
          </cell>
          <cell r="D31">
            <v>44889</v>
          </cell>
          <cell r="K31">
            <v>46248.639999999999</v>
          </cell>
        </row>
        <row r="32">
          <cell r="B32" t="str">
            <v>DONANFER SLEITER DIAZ BELTRE</v>
          </cell>
          <cell r="C32">
            <v>20323551</v>
          </cell>
          <cell r="D32">
            <v>44890</v>
          </cell>
          <cell r="K32">
            <v>6666.67</v>
          </cell>
        </row>
        <row r="33">
          <cell r="B33" t="str">
            <v>MIGUEL ANGEL CUEVAS RUIZ</v>
          </cell>
          <cell r="C33">
            <v>20323454</v>
          </cell>
          <cell r="D33">
            <v>44890</v>
          </cell>
          <cell r="K33">
            <v>5833.33</v>
          </cell>
        </row>
        <row r="34">
          <cell r="B34" t="str">
            <v>MIGUEL ANGEL GUZMAN DE LA CRUZ</v>
          </cell>
          <cell r="C34">
            <v>20323383</v>
          </cell>
          <cell r="D34">
            <v>44890</v>
          </cell>
          <cell r="K34">
            <v>8319.8799999999992</v>
          </cell>
        </row>
        <row r="35">
          <cell r="B35" t="str">
            <v>OCTAVIA FELIZ DE MONTILLA</v>
          </cell>
          <cell r="C35">
            <v>20323032</v>
          </cell>
          <cell r="D35">
            <v>44890</v>
          </cell>
          <cell r="K35">
            <v>21792.03</v>
          </cell>
        </row>
        <row r="36">
          <cell r="B36" t="str">
            <v>DANIELA YOKASTA PAREZ PADILLA</v>
          </cell>
          <cell r="C36">
            <v>20322766</v>
          </cell>
          <cell r="D36">
            <v>44890</v>
          </cell>
          <cell r="K36">
            <v>35882.559999999998</v>
          </cell>
        </row>
        <row r="37">
          <cell r="B37" t="str">
            <v>DIANA RAMONA FOURNIER MARTINEZ</v>
          </cell>
          <cell r="C37">
            <v>20322587</v>
          </cell>
          <cell r="D37">
            <v>44890</v>
          </cell>
          <cell r="K37">
            <v>35483.769999999997</v>
          </cell>
        </row>
        <row r="38">
          <cell r="B38" t="str">
            <v>COLEGIO DOMINICANO DE BIONALISTAS (CODOBIO)</v>
          </cell>
          <cell r="C38">
            <v>20403314</v>
          </cell>
          <cell r="D38">
            <v>44895</v>
          </cell>
          <cell r="K38">
            <v>71250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62"/>
  <sheetViews>
    <sheetView tabSelected="1" topLeftCell="A13" zoomScale="85" zoomScaleNormal="85" zoomScalePageLayoutView="80" workbookViewId="0">
      <selection activeCell="J6" sqref="J6"/>
    </sheetView>
  </sheetViews>
  <sheetFormatPr baseColWidth="10" defaultRowHeight="12.75" x14ac:dyDescent="0.2"/>
  <cols>
    <col min="1" max="1" width="5.42578125" style="1" customWidth="1"/>
    <col min="2" max="2" width="13.28515625" customWidth="1"/>
    <col min="3" max="3" width="24.42578125" customWidth="1"/>
    <col min="4" max="4" width="59.85546875" style="52" customWidth="1"/>
    <col min="5" max="5" width="21.7109375" style="53" customWidth="1"/>
    <col min="6" max="6" width="21.140625" style="40" customWidth="1"/>
    <col min="7" max="7" width="21" customWidth="1"/>
  </cols>
  <sheetData>
    <row r="1" spans="1:13" ht="28.35" customHeight="1" x14ac:dyDescent="0.35">
      <c r="B1" s="54" t="s">
        <v>0</v>
      </c>
      <c r="C1" s="54"/>
      <c r="D1" s="54"/>
      <c r="E1" s="54"/>
      <c r="F1" s="54"/>
      <c r="G1" s="54"/>
      <c r="H1" s="2"/>
      <c r="I1" s="2"/>
      <c r="L1" s="3"/>
      <c r="M1" s="3"/>
    </row>
    <row r="2" spans="1:13" ht="24" customHeight="1" x14ac:dyDescent="0.2">
      <c r="B2" s="55" t="s">
        <v>1</v>
      </c>
      <c r="C2" s="55"/>
      <c r="D2" s="55"/>
      <c r="E2" s="55"/>
      <c r="F2" s="55"/>
      <c r="G2" s="55"/>
      <c r="H2" s="4"/>
      <c r="I2" s="4"/>
      <c r="J2" s="3"/>
      <c r="K2" s="3"/>
      <c r="L2" s="3"/>
      <c r="M2" s="3"/>
    </row>
    <row r="3" spans="1:13" ht="30.75" customHeight="1" x14ac:dyDescent="0.25">
      <c r="B3" s="5" t="s">
        <v>2</v>
      </c>
      <c r="C3" s="6">
        <v>0</v>
      </c>
      <c r="D3" s="56" t="s">
        <v>3</v>
      </c>
      <c r="E3" s="56"/>
      <c r="F3" s="56"/>
      <c r="G3" s="7"/>
      <c r="H3" s="3"/>
      <c r="I3" s="3"/>
      <c r="J3" s="3"/>
    </row>
    <row r="4" spans="1:13" ht="28.5" customHeight="1" x14ac:dyDescent="0.35">
      <c r="A4" s="54" t="s">
        <v>4</v>
      </c>
      <c r="B4" s="54"/>
      <c r="C4" s="54"/>
      <c r="D4" s="54"/>
      <c r="E4" s="57" t="s">
        <v>5</v>
      </c>
      <c r="F4" s="57"/>
      <c r="G4" s="58"/>
    </row>
    <row r="5" spans="1:13" ht="15.75" customHeight="1" x14ac:dyDescent="0.25">
      <c r="B5" s="8"/>
      <c r="C5" s="9"/>
      <c r="D5" s="10"/>
      <c r="E5" s="11"/>
      <c r="F5" s="12"/>
      <c r="G5" s="13"/>
    </row>
    <row r="6" spans="1:13" ht="23.25" customHeight="1" x14ac:dyDescent="0.25">
      <c r="A6" s="14"/>
      <c r="B6" s="59" t="s">
        <v>6</v>
      </c>
      <c r="C6" s="59"/>
      <c r="D6" s="59"/>
      <c r="E6" s="59"/>
      <c r="F6" s="59"/>
      <c r="G6" s="15">
        <v>1574871.38</v>
      </c>
    </row>
    <row r="7" spans="1:13" ht="37.5" customHeight="1" x14ac:dyDescent="0.25">
      <c r="A7" s="16" t="s">
        <v>7</v>
      </c>
      <c r="B7" s="17" t="s">
        <v>8</v>
      </c>
      <c r="C7" s="18" t="s">
        <v>9</v>
      </c>
      <c r="D7" s="19" t="s">
        <v>10</v>
      </c>
      <c r="E7" s="17" t="s">
        <v>11</v>
      </c>
      <c r="F7" s="20" t="s">
        <v>12</v>
      </c>
      <c r="G7" s="21" t="s">
        <v>13</v>
      </c>
    </row>
    <row r="8" spans="1:13" ht="37.5" customHeight="1" x14ac:dyDescent="0.25">
      <c r="A8" s="22">
        <v>1</v>
      </c>
      <c r="B8" s="23">
        <v>44868</v>
      </c>
      <c r="C8" s="24">
        <v>4524000000002</v>
      </c>
      <c r="D8" s="25" t="s">
        <v>14</v>
      </c>
      <c r="E8" s="26">
        <v>6085000</v>
      </c>
      <c r="F8" s="27">
        <v>0</v>
      </c>
      <c r="G8" s="28">
        <f>G6+E8-F8</f>
        <v>7659871.3799999999</v>
      </c>
    </row>
    <row r="9" spans="1:13" ht="33" customHeight="1" x14ac:dyDescent="0.25">
      <c r="A9" s="29">
        <v>2</v>
      </c>
      <c r="B9" s="23">
        <f>'[1]DETALLADO DE CKS'!D7</f>
        <v>44869</v>
      </c>
      <c r="C9" s="24">
        <f>'[1]DETALLADO DE CKS'!C7</f>
        <v>19936721</v>
      </c>
      <c r="D9" s="30" t="str">
        <f>'[1]DETALLADO DE CKS'!B7</f>
        <v>CENTRAPOWER SYSTEMS, SRL</v>
      </c>
      <c r="E9" s="26">
        <v>0</v>
      </c>
      <c r="F9" s="27">
        <f>'[1]DETALLADO DE CKS'!K7</f>
        <v>878027.84</v>
      </c>
      <c r="G9" s="28">
        <f>G8+E9-F9</f>
        <v>6781843.54</v>
      </c>
    </row>
    <row r="10" spans="1:13" ht="33.75" customHeight="1" x14ac:dyDescent="0.25">
      <c r="A10" s="29">
        <v>3</v>
      </c>
      <c r="B10" s="23">
        <f>'[1]DETALLADO DE CKS'!D8</f>
        <v>44874</v>
      </c>
      <c r="C10" s="24">
        <f>'[1]DETALLADO DE CKS'!C8</f>
        <v>20019141</v>
      </c>
      <c r="D10" s="30" t="str">
        <f>'[1]DETALLADO DE CKS'!B8</f>
        <v>ALIANZA INNOVADORADE SERVICIOS AMBIENTALES, SRL</v>
      </c>
      <c r="E10" s="26">
        <v>0</v>
      </c>
      <c r="F10" s="27">
        <f>'[1]DETALLADO DE CKS'!K8</f>
        <v>359100</v>
      </c>
      <c r="G10" s="28">
        <f>G9+E10-F10</f>
        <v>6422743.54</v>
      </c>
    </row>
    <row r="11" spans="1:13" ht="33" customHeight="1" x14ac:dyDescent="0.25">
      <c r="A11" s="22">
        <v>4</v>
      </c>
      <c r="B11" s="23">
        <f>'[1]DETALLADO DE CKS'!D9</f>
        <v>44876</v>
      </c>
      <c r="C11" s="24">
        <f>'[1]DETALLADO DE CKS'!C9</f>
        <v>20054206</v>
      </c>
      <c r="D11" s="30" t="str">
        <f>'[1]DETALLADO DE CKS'!B9</f>
        <v xml:space="preserve">COLECTOR DE IMPUESTOS INTERNOS </v>
      </c>
      <c r="E11" s="26">
        <v>0</v>
      </c>
      <c r="F11" s="27">
        <f>'[1]DETALLADO DE CKS'!K9</f>
        <v>286204.48</v>
      </c>
      <c r="G11" s="28">
        <f t="shared" ref="G11:G45" si="0">G10+E11-F11</f>
        <v>6136539.0600000005</v>
      </c>
    </row>
    <row r="12" spans="1:13" ht="33.75" customHeight="1" x14ac:dyDescent="0.25">
      <c r="A12" s="22">
        <v>5</v>
      </c>
      <c r="B12" s="23">
        <f>'[1]DETALLADO DE CKS'!D10</f>
        <v>44876</v>
      </c>
      <c r="C12" s="24">
        <f>'[1]DETALLADO DE CKS'!C10</f>
        <v>20054504</v>
      </c>
      <c r="D12" s="30" t="str">
        <f>'[1]DETALLADO DE CKS'!B10</f>
        <v>IMPORT SUPPLYING VENTURA PUJOLS GROUP Y ASOC, SRL</v>
      </c>
      <c r="E12" s="26">
        <v>0</v>
      </c>
      <c r="F12" s="27">
        <f>'[1]DETALLADO DE CKS'!K10</f>
        <v>1163750</v>
      </c>
      <c r="G12" s="28">
        <f t="shared" si="0"/>
        <v>4972789.0600000005</v>
      </c>
    </row>
    <row r="13" spans="1:13" ht="33" customHeight="1" x14ac:dyDescent="0.25">
      <c r="A13" s="29">
        <v>6</v>
      </c>
      <c r="B13" s="23">
        <f>'[1]DETALLADO DE CKS'!D11</f>
        <v>44876</v>
      </c>
      <c r="C13" s="24">
        <f>'[1]DETALLADO DE CKS'!C11</f>
        <v>20053960</v>
      </c>
      <c r="D13" s="30" t="str">
        <f>'[1]DETALLADO DE CKS'!B11</f>
        <v>KHALICCO INVESTMENTS, SRL</v>
      </c>
      <c r="E13" s="26">
        <v>0</v>
      </c>
      <c r="F13" s="27">
        <f>'[1]DETALLADO DE CKS'!K11</f>
        <v>152542.77000000002</v>
      </c>
      <c r="G13" s="28">
        <f t="shared" si="0"/>
        <v>4820246.290000001</v>
      </c>
    </row>
    <row r="14" spans="1:13" ht="33" customHeight="1" x14ac:dyDescent="0.25">
      <c r="A14" s="29">
        <v>7</v>
      </c>
      <c r="B14" s="23">
        <f>'[1]DETALLADO DE CKS'!D12</f>
        <v>44876</v>
      </c>
      <c r="C14" s="24">
        <f>'[1]DETALLADO DE CKS'!C12</f>
        <v>20053742</v>
      </c>
      <c r="D14" s="30" t="str">
        <f>'[1]DETALLADO DE CKS'!B12</f>
        <v>FRANCISCO ANTONIO GOMEZ DE JESUS</v>
      </c>
      <c r="E14" s="26">
        <v>0</v>
      </c>
      <c r="F14" s="27">
        <f>'[1]DETALLADO DE CKS'!K12</f>
        <v>7600</v>
      </c>
      <c r="G14" s="28">
        <f t="shared" si="0"/>
        <v>4812646.290000001</v>
      </c>
    </row>
    <row r="15" spans="1:13" ht="33" customHeight="1" x14ac:dyDescent="0.25">
      <c r="A15" s="22">
        <v>8</v>
      </c>
      <c r="B15" s="23">
        <f>'[1]DETALLADO DE CKS'!D13</f>
        <v>44879</v>
      </c>
      <c r="C15" s="24">
        <f>'[1]DETALLADO DE CKS'!C13</f>
        <v>20086756</v>
      </c>
      <c r="D15" s="30" t="str">
        <f>'[1]DETALLADO DE CKS'!B13</f>
        <v xml:space="preserve">COLECTOR DE IMPUESTOS INTERNOS </v>
      </c>
      <c r="E15" s="26">
        <v>0</v>
      </c>
      <c r="F15" s="27">
        <f>'[1]DETALLADO DE CKS'!K13</f>
        <v>30318.84</v>
      </c>
      <c r="G15" s="28">
        <f t="shared" si="0"/>
        <v>4782327.4500000011</v>
      </c>
    </row>
    <row r="16" spans="1:13" ht="33" customHeight="1" x14ac:dyDescent="0.25">
      <c r="A16" s="22">
        <v>9</v>
      </c>
      <c r="B16" s="23">
        <f>'[1]DETALLADO DE CKS'!D14</f>
        <v>44879</v>
      </c>
      <c r="C16" s="24">
        <f>'[1]DETALLADO DE CKS'!C14</f>
        <v>20086959</v>
      </c>
      <c r="D16" s="30" t="str">
        <f>'[1]DETALLADO DE CKS'!B14</f>
        <v>QUIROFANOS L.Q, SRL</v>
      </c>
      <c r="E16" s="26">
        <v>0</v>
      </c>
      <c r="F16" s="27">
        <f>'[1]DETALLADO DE CKS'!K14</f>
        <v>1174783.01</v>
      </c>
      <c r="G16" s="28">
        <f t="shared" si="0"/>
        <v>3607544.4400000013</v>
      </c>
    </row>
    <row r="17" spans="1:7" ht="33" customHeight="1" x14ac:dyDescent="0.25">
      <c r="A17" s="29">
        <v>10</v>
      </c>
      <c r="B17" s="23">
        <f>'[1]DETALLADO DE CKS'!D15</f>
        <v>44879</v>
      </c>
      <c r="C17" s="24">
        <f>'[1]DETALLADO DE CKS'!C15</f>
        <v>20087128</v>
      </c>
      <c r="D17" s="30" t="str">
        <f>'[1]DETALLADO DE CKS'!B15</f>
        <v>MEDELCO, SRL</v>
      </c>
      <c r="E17" s="26">
        <v>0</v>
      </c>
      <c r="F17" s="27">
        <f>'[1]DETALLADO DE CKS'!K15</f>
        <v>55575</v>
      </c>
      <c r="G17" s="28">
        <f t="shared" si="0"/>
        <v>3551969.4400000013</v>
      </c>
    </row>
    <row r="18" spans="1:7" ht="33" customHeight="1" x14ac:dyDescent="0.25">
      <c r="A18" s="29">
        <v>11</v>
      </c>
      <c r="B18" s="23">
        <v>44880</v>
      </c>
      <c r="C18" s="24">
        <v>4524000000012</v>
      </c>
      <c r="D18" s="30" t="s">
        <v>14</v>
      </c>
      <c r="E18" s="26">
        <v>2310000</v>
      </c>
      <c r="F18" s="27">
        <v>0</v>
      </c>
      <c r="G18" s="28">
        <f t="shared" si="0"/>
        <v>5861969.4400000013</v>
      </c>
    </row>
    <row r="19" spans="1:7" ht="33" customHeight="1" x14ac:dyDescent="0.25">
      <c r="A19" s="22">
        <v>12</v>
      </c>
      <c r="B19" s="23">
        <f>'[1]DETALLADO DE CKS'!D16</f>
        <v>44882</v>
      </c>
      <c r="C19" s="24">
        <f>'[1]DETALLADO DE CKS'!C16</f>
        <v>20168239</v>
      </c>
      <c r="D19" s="30" t="str">
        <f>'[1]DETALLADO DE CKS'!B16</f>
        <v>SUPLIDORES DE PRODUCTOS DIVERSOS SUPRODI, SRL</v>
      </c>
      <c r="E19" s="26">
        <v>0</v>
      </c>
      <c r="F19" s="27">
        <f>'[1]DETALLADO DE CKS'!K16</f>
        <v>428916.91000000003</v>
      </c>
      <c r="G19" s="28">
        <f t="shared" si="0"/>
        <v>5433052.5300000012</v>
      </c>
    </row>
    <row r="20" spans="1:7" ht="33" customHeight="1" x14ac:dyDescent="0.25">
      <c r="A20" s="22">
        <v>13</v>
      </c>
      <c r="B20" s="23">
        <f>'[1]DETALLADO DE CKS'!D17</f>
        <v>44882</v>
      </c>
      <c r="C20" s="24">
        <f>'[1]DETALLADO DE CKS'!C17</f>
        <v>20175047</v>
      </c>
      <c r="D20" s="30" t="str">
        <f>'[1]DETALLADO DE CKS'!B17</f>
        <v>AIR LIQUIDE DOMINICANA,S.A.S</v>
      </c>
      <c r="E20" s="26">
        <v>0</v>
      </c>
      <c r="F20" s="27">
        <f>'[1]DETALLADO DE CKS'!K17</f>
        <v>26764.959999999999</v>
      </c>
      <c r="G20" s="28">
        <f t="shared" si="0"/>
        <v>5406287.5700000012</v>
      </c>
    </row>
    <row r="21" spans="1:7" ht="33" customHeight="1" x14ac:dyDescent="0.25">
      <c r="A21" s="29">
        <v>14</v>
      </c>
      <c r="B21" s="23">
        <f>'[1]DETALLADO DE CKS'!D18</f>
        <v>44882</v>
      </c>
      <c r="C21" s="24">
        <f>'[1]DETALLADO DE CKS'!C18</f>
        <v>20168095</v>
      </c>
      <c r="D21" s="30" t="str">
        <f>'[1]DETALLADO DE CKS'!B18</f>
        <v>JEAN CARLOS BASULTO LOPEZ</v>
      </c>
      <c r="E21" s="26">
        <v>0</v>
      </c>
      <c r="F21" s="27">
        <f>'[1]DETALLADO DE CKS'!K18</f>
        <v>581400</v>
      </c>
      <c r="G21" s="28">
        <f t="shared" si="0"/>
        <v>4824887.5700000012</v>
      </c>
    </row>
    <row r="22" spans="1:7" ht="33" customHeight="1" x14ac:dyDescent="0.25">
      <c r="A22" s="29">
        <v>15</v>
      </c>
      <c r="B22" s="23">
        <f>'[1]DETALLADO DE CKS'!D19</f>
        <v>44886</v>
      </c>
      <c r="C22" s="24">
        <f>'[1]DETALLADO DE CKS'!C19</f>
        <v>20234474</v>
      </c>
      <c r="D22" s="30" t="str">
        <f>'[1]DETALLADO DE CKS'!B19</f>
        <v>AUTANA HOLDING, SRL</v>
      </c>
      <c r="E22" s="26">
        <v>0</v>
      </c>
      <c r="F22" s="27">
        <f>'[1]DETALLADO DE CKS'!K19</f>
        <v>100197.1</v>
      </c>
      <c r="G22" s="28">
        <f t="shared" si="0"/>
        <v>4724690.4700000016</v>
      </c>
    </row>
    <row r="23" spans="1:7" ht="33" customHeight="1" x14ac:dyDescent="0.25">
      <c r="A23" s="22">
        <v>16</v>
      </c>
      <c r="B23" s="23">
        <f>'[1]DETALLADO DE CKS'!D20</f>
        <v>44886</v>
      </c>
      <c r="C23" s="24">
        <f>'[1]DETALLADO DE CKS'!C20</f>
        <v>20234691</v>
      </c>
      <c r="D23" s="30" t="str">
        <f>'[1]DETALLADO DE CKS'!B20</f>
        <v>MEDTRON DOMINICANA, SRL</v>
      </c>
      <c r="E23" s="26">
        <v>0</v>
      </c>
      <c r="F23" s="27">
        <f>'[1]DETALLADO DE CKS'!K20</f>
        <v>145260</v>
      </c>
      <c r="G23" s="28">
        <f t="shared" si="0"/>
        <v>4579430.4700000016</v>
      </c>
    </row>
    <row r="24" spans="1:7" ht="33" customHeight="1" x14ac:dyDescent="0.25">
      <c r="A24" s="22">
        <v>17</v>
      </c>
      <c r="B24" s="23">
        <f>'[1]DETALLADO DE CKS'!D21</f>
        <v>44886</v>
      </c>
      <c r="C24" s="24">
        <f>'[1]DETALLADO DE CKS'!C21</f>
        <v>20234400</v>
      </c>
      <c r="D24" s="30" t="str">
        <f>'[1]DETALLADO DE CKS'!B21</f>
        <v>FARMACIA RUTH, SRL</v>
      </c>
      <c r="E24" s="26">
        <v>0</v>
      </c>
      <c r="F24" s="27">
        <f>'[1]DETALLADO DE CKS'!K21</f>
        <v>45866</v>
      </c>
      <c r="G24" s="28">
        <f t="shared" si="0"/>
        <v>4533564.4700000016</v>
      </c>
    </row>
    <row r="25" spans="1:7" ht="33" customHeight="1" x14ac:dyDescent="0.25">
      <c r="A25" s="29">
        <v>18</v>
      </c>
      <c r="B25" s="23">
        <f>'[1]DETALLADO DE CKS'!D22</f>
        <v>44886</v>
      </c>
      <c r="C25" s="24">
        <f>'[1]DETALLADO DE CKS'!C22</f>
        <v>20234300</v>
      </c>
      <c r="D25" s="30" t="str">
        <f>'[1]DETALLADO DE CKS'!B22</f>
        <v>MILAGRO HIRALDO MARTINEZ</v>
      </c>
      <c r="E25" s="26">
        <v>0</v>
      </c>
      <c r="F25" s="27">
        <f>'[1]DETALLADO DE CKS'!K22</f>
        <v>124470.5</v>
      </c>
      <c r="G25" s="28">
        <f t="shared" si="0"/>
        <v>4409093.9700000016</v>
      </c>
    </row>
    <row r="26" spans="1:7" ht="33" customHeight="1" x14ac:dyDescent="0.25">
      <c r="A26" s="29">
        <v>19</v>
      </c>
      <c r="B26" s="23">
        <f>'[1]DETALLADO DE CKS'!D23</f>
        <v>44886</v>
      </c>
      <c r="C26" s="24">
        <f>'[1]DETALLADO DE CKS'!C23</f>
        <v>20234162</v>
      </c>
      <c r="D26" s="30" t="str">
        <f>'[1]DETALLADO DE CKS'!B23</f>
        <v>SERVICIOS E INSTALACIONES TECNICAS, SRL</v>
      </c>
      <c r="E26" s="26">
        <v>0</v>
      </c>
      <c r="F26" s="27">
        <f>'[1]DETALLADO DE CKS'!K23</f>
        <v>161102.44</v>
      </c>
      <c r="G26" s="28">
        <f t="shared" si="0"/>
        <v>4247991.5300000012</v>
      </c>
    </row>
    <row r="27" spans="1:7" ht="33" customHeight="1" x14ac:dyDescent="0.25">
      <c r="A27" s="22">
        <v>20</v>
      </c>
      <c r="B27" s="23">
        <f>'[1]DETALLADO DE CKS'!D24</f>
        <v>44887</v>
      </c>
      <c r="C27" s="24">
        <f>'[1]DETALLADO DE CKS'!C24</f>
        <v>20258801</v>
      </c>
      <c r="D27" s="30" t="str">
        <f>'[1]DETALLADO DE CKS'!B24</f>
        <v>SERVICIOS GRAFICOS BETILIO ROMANO, SRL</v>
      </c>
      <c r="E27" s="26">
        <v>0</v>
      </c>
      <c r="F27" s="27">
        <f>'[1]DETALLADO DE CKS'!K24</f>
        <v>506080.49000000005</v>
      </c>
      <c r="G27" s="28">
        <f t="shared" si="0"/>
        <v>3741911.040000001</v>
      </c>
    </row>
    <row r="28" spans="1:7" ht="33" customHeight="1" x14ac:dyDescent="0.25">
      <c r="A28" s="22">
        <v>21</v>
      </c>
      <c r="B28" s="23">
        <f>'[1]DETALLADO DE CKS'!D25</f>
        <v>44887</v>
      </c>
      <c r="C28" s="24">
        <f>'[1]DETALLADO DE CKS'!C25</f>
        <v>20261089</v>
      </c>
      <c r="D28" s="30" t="str">
        <f>'[1]DETALLADO DE CKS'!B25</f>
        <v xml:space="preserve">RAFAEL SARANTE PERDOMO </v>
      </c>
      <c r="E28" s="26">
        <v>0</v>
      </c>
      <c r="F28" s="27">
        <f>'[1]DETALLADO DE CKS'!K25</f>
        <v>504646.19999999995</v>
      </c>
      <c r="G28" s="28">
        <f t="shared" si="0"/>
        <v>3237264.8400000008</v>
      </c>
    </row>
    <row r="29" spans="1:7" ht="33" customHeight="1" x14ac:dyDescent="0.25">
      <c r="A29" s="29">
        <v>22</v>
      </c>
      <c r="B29" s="23">
        <f>'[1]DETALLADO DE CKS'!D26</f>
        <v>44887</v>
      </c>
      <c r="C29" s="24">
        <f>'[1]DETALLADO DE CKS'!C26</f>
        <v>20261186</v>
      </c>
      <c r="D29" s="30" t="str">
        <f>'[1]DETALLADO DE CKS'!B26</f>
        <v>AIR LIQUIDE DOMINICANA,S.A.S</v>
      </c>
      <c r="E29" s="26">
        <v>0</v>
      </c>
      <c r="F29" s="27">
        <f>'[1]DETALLADO DE CKS'!K26</f>
        <v>53529.920000000006</v>
      </c>
      <c r="G29" s="28">
        <f t="shared" si="0"/>
        <v>3183734.9200000009</v>
      </c>
    </row>
    <row r="30" spans="1:7" ht="33" customHeight="1" x14ac:dyDescent="0.25">
      <c r="A30" s="29">
        <v>23</v>
      </c>
      <c r="B30" s="23">
        <v>44888</v>
      </c>
      <c r="C30" s="24">
        <v>4524000000005</v>
      </c>
      <c r="D30" s="30" t="s">
        <v>14</v>
      </c>
      <c r="E30" s="26">
        <v>2708000</v>
      </c>
      <c r="F30" s="27">
        <v>0</v>
      </c>
      <c r="G30" s="28">
        <f t="shared" si="0"/>
        <v>5891734.9200000009</v>
      </c>
    </row>
    <row r="31" spans="1:7" ht="33" customHeight="1" x14ac:dyDescent="0.25">
      <c r="A31" s="22">
        <v>24</v>
      </c>
      <c r="B31" s="23">
        <f>'[1]DETALLADO DE CKS'!D27</f>
        <v>44889</v>
      </c>
      <c r="C31" s="24">
        <f>'[1]DETALLADO DE CKS'!C27</f>
        <v>20294089</v>
      </c>
      <c r="D31" s="30" t="str">
        <f>'[1]DETALLADO DE CKS'!B27</f>
        <v xml:space="preserve">NOMINA DE EMPLEADOS CONTRATADOS </v>
      </c>
      <c r="E31" s="26">
        <v>0</v>
      </c>
      <c r="F31" s="27">
        <f>'[1]DETALLADO DE CKS'!K27</f>
        <v>1543813.1200000001</v>
      </c>
      <c r="G31" s="28">
        <f t="shared" si="0"/>
        <v>4347921.8000000007</v>
      </c>
    </row>
    <row r="32" spans="1:7" ht="33" customHeight="1" x14ac:dyDescent="0.25">
      <c r="A32" s="22">
        <v>25</v>
      </c>
      <c r="B32" s="23">
        <f>'[1]DETALLADO DE CKS'!D28</f>
        <v>44889</v>
      </c>
      <c r="C32" s="24">
        <f>'[1]DETALLADO DE CKS'!C28</f>
        <v>20294347</v>
      </c>
      <c r="D32" s="30" t="str">
        <f>'[1]DETALLADO DE CKS'!B28</f>
        <v>TESORERIA DE LA SEGURIDAD SOCIAL</v>
      </c>
      <c r="E32" s="26">
        <v>0</v>
      </c>
      <c r="F32" s="27">
        <f>'[1]DETALLADO DE CKS'!K28</f>
        <v>360716.13</v>
      </c>
      <c r="G32" s="28">
        <f t="shared" si="0"/>
        <v>3987205.6700000009</v>
      </c>
    </row>
    <row r="33" spans="1:13" ht="33" customHeight="1" x14ac:dyDescent="0.25">
      <c r="A33" s="29">
        <v>26</v>
      </c>
      <c r="B33" s="23">
        <f>'[1]DETALLADO DE CKS'!D29</f>
        <v>44889</v>
      </c>
      <c r="C33" s="24">
        <f>'[1]DETALLADO DE CKS'!C29</f>
        <v>20294003</v>
      </c>
      <c r="D33" s="30" t="str">
        <f>'[1]DETALLADO DE CKS'!B29</f>
        <v>NOMINA DE COMPENSACION MILITARES</v>
      </c>
      <c r="E33" s="26">
        <v>0</v>
      </c>
      <c r="F33" s="27">
        <f>'[1]DETALLADO DE CKS'!K29</f>
        <v>137000</v>
      </c>
      <c r="G33" s="28">
        <f t="shared" si="0"/>
        <v>3850205.6700000009</v>
      </c>
    </row>
    <row r="34" spans="1:13" ht="33" customHeight="1" x14ac:dyDescent="0.25">
      <c r="A34" s="29">
        <v>27</v>
      </c>
      <c r="B34" s="23">
        <f>'[1]DETALLADO DE CKS'!D30</f>
        <v>44889</v>
      </c>
      <c r="C34" s="24">
        <f>'[1]DETALLADO DE CKS'!C30</f>
        <v>20293695</v>
      </c>
      <c r="D34" s="30" t="str">
        <f>'[1]DETALLADO DE CKS'!B30</f>
        <v>INVERSIONES JEREZ SUAREZ, SRL</v>
      </c>
      <c r="E34" s="26">
        <v>0</v>
      </c>
      <c r="F34" s="27">
        <f>'[1]DETALLADO DE CKS'!K30</f>
        <v>1184240</v>
      </c>
      <c r="G34" s="28">
        <f t="shared" si="0"/>
        <v>2665965.6700000009</v>
      </c>
    </row>
    <row r="35" spans="1:13" ht="33" customHeight="1" x14ac:dyDescent="0.25">
      <c r="A35" s="22">
        <v>28</v>
      </c>
      <c r="B35" s="23">
        <f>'[1]DETALLADO DE CKS'!D31</f>
        <v>44889</v>
      </c>
      <c r="C35" s="24">
        <f>'[1]DETALLADO DE CKS'!C31</f>
        <v>20293582</v>
      </c>
      <c r="D35" s="30" t="str">
        <f>'[1]DETALLADO DE CKS'!B31</f>
        <v>TECHDOM, SRL</v>
      </c>
      <c r="E35" s="26">
        <v>0</v>
      </c>
      <c r="F35" s="27">
        <f>'[1]DETALLADO DE CKS'!K31</f>
        <v>46248.639999999999</v>
      </c>
      <c r="G35" s="28">
        <f t="shared" si="0"/>
        <v>2619717.0300000007</v>
      </c>
    </row>
    <row r="36" spans="1:13" ht="33" customHeight="1" x14ac:dyDescent="0.25">
      <c r="A36" s="22">
        <v>29</v>
      </c>
      <c r="B36" s="23">
        <f>'[1]DETALLADO DE CKS'!D32</f>
        <v>44890</v>
      </c>
      <c r="C36" s="24">
        <f>'[1]DETALLADO DE CKS'!C32</f>
        <v>20323551</v>
      </c>
      <c r="D36" s="30" t="str">
        <f>'[1]DETALLADO DE CKS'!B32</f>
        <v>DONANFER SLEITER DIAZ BELTRE</v>
      </c>
      <c r="E36" s="26">
        <v>0</v>
      </c>
      <c r="F36" s="27">
        <f>'[1]DETALLADO DE CKS'!K32</f>
        <v>6666.67</v>
      </c>
      <c r="G36" s="28">
        <f t="shared" si="0"/>
        <v>2613050.3600000008</v>
      </c>
    </row>
    <row r="37" spans="1:13" ht="33" customHeight="1" x14ac:dyDescent="0.25">
      <c r="A37" s="29">
        <v>30</v>
      </c>
      <c r="B37" s="23">
        <f>'[1]DETALLADO DE CKS'!D33</f>
        <v>44890</v>
      </c>
      <c r="C37" s="24">
        <f>'[1]DETALLADO DE CKS'!C33</f>
        <v>20323454</v>
      </c>
      <c r="D37" s="30" t="str">
        <f>'[1]DETALLADO DE CKS'!B33</f>
        <v>MIGUEL ANGEL CUEVAS RUIZ</v>
      </c>
      <c r="E37" s="26">
        <v>0</v>
      </c>
      <c r="F37" s="27">
        <f>'[1]DETALLADO DE CKS'!K33</f>
        <v>5833.33</v>
      </c>
      <c r="G37" s="28">
        <f t="shared" si="0"/>
        <v>2607217.0300000007</v>
      </c>
    </row>
    <row r="38" spans="1:13" ht="35.25" customHeight="1" x14ac:dyDescent="0.25">
      <c r="A38" s="29">
        <v>31</v>
      </c>
      <c r="B38" s="23">
        <f>'[1]DETALLADO DE CKS'!D34</f>
        <v>44890</v>
      </c>
      <c r="C38" s="24">
        <f>'[1]DETALLADO DE CKS'!C34</f>
        <v>20323383</v>
      </c>
      <c r="D38" s="30" t="str">
        <f>'[1]DETALLADO DE CKS'!B34</f>
        <v>MIGUEL ANGEL GUZMAN DE LA CRUZ</v>
      </c>
      <c r="E38" s="26">
        <v>0</v>
      </c>
      <c r="F38" s="27">
        <f>'[1]DETALLADO DE CKS'!K34</f>
        <v>8319.8799999999992</v>
      </c>
      <c r="G38" s="28">
        <f t="shared" si="0"/>
        <v>2598897.1500000008</v>
      </c>
    </row>
    <row r="39" spans="1:13" ht="33" customHeight="1" x14ac:dyDescent="0.25">
      <c r="A39" s="22">
        <v>32</v>
      </c>
      <c r="B39" s="23">
        <f>'[1]DETALLADO DE CKS'!D35</f>
        <v>44890</v>
      </c>
      <c r="C39" s="24">
        <f>'[1]DETALLADO DE CKS'!C35</f>
        <v>20323032</v>
      </c>
      <c r="D39" s="30" t="str">
        <f>'[1]DETALLADO DE CKS'!B35</f>
        <v>OCTAVIA FELIZ DE MONTILLA</v>
      </c>
      <c r="E39" s="26">
        <v>0</v>
      </c>
      <c r="F39" s="27">
        <f>'[1]DETALLADO DE CKS'!K35</f>
        <v>21792.03</v>
      </c>
      <c r="G39" s="28">
        <f t="shared" si="0"/>
        <v>2577105.120000001</v>
      </c>
    </row>
    <row r="40" spans="1:13" ht="33" customHeight="1" x14ac:dyDescent="0.25">
      <c r="A40" s="22">
        <v>33</v>
      </c>
      <c r="B40" s="23">
        <f>'[1]DETALLADO DE CKS'!D36</f>
        <v>44890</v>
      </c>
      <c r="C40" s="24">
        <f>'[1]DETALLADO DE CKS'!C36</f>
        <v>20322766</v>
      </c>
      <c r="D40" s="30" t="str">
        <f>'[1]DETALLADO DE CKS'!B36</f>
        <v>DANIELA YOKASTA PAREZ PADILLA</v>
      </c>
      <c r="E40" s="26">
        <v>0</v>
      </c>
      <c r="F40" s="27">
        <f>'[1]DETALLADO DE CKS'!K36</f>
        <v>35882.559999999998</v>
      </c>
      <c r="G40" s="28">
        <f t="shared" si="0"/>
        <v>2541222.560000001</v>
      </c>
    </row>
    <row r="41" spans="1:13" ht="33" customHeight="1" x14ac:dyDescent="0.25">
      <c r="A41" s="29">
        <v>34</v>
      </c>
      <c r="B41" s="23">
        <f>'[1]DETALLADO DE CKS'!D37</f>
        <v>44890</v>
      </c>
      <c r="C41" s="24">
        <f>'[1]DETALLADO DE CKS'!C37</f>
        <v>20322587</v>
      </c>
      <c r="D41" s="30" t="str">
        <f>'[1]DETALLADO DE CKS'!B37</f>
        <v>DIANA RAMONA FOURNIER MARTINEZ</v>
      </c>
      <c r="E41" s="26">
        <v>0</v>
      </c>
      <c r="F41" s="27">
        <f>'[1]DETALLADO DE CKS'!K37</f>
        <v>35483.769999999997</v>
      </c>
      <c r="G41" s="28">
        <f t="shared" si="0"/>
        <v>2505738.790000001</v>
      </c>
    </row>
    <row r="42" spans="1:13" ht="33" customHeight="1" x14ac:dyDescent="0.25">
      <c r="A42" s="29">
        <v>35</v>
      </c>
      <c r="B42" s="23">
        <f>'[1]DETALLADO DE CKS'!D38</f>
        <v>44895</v>
      </c>
      <c r="C42" s="24">
        <f>'[1]DETALLADO DE CKS'!C38</f>
        <v>20403314</v>
      </c>
      <c r="D42" s="30" t="str">
        <f>'[1]DETALLADO DE CKS'!B38</f>
        <v>COLEGIO DOMINICANO DE BIONALISTAS (CODOBIO)</v>
      </c>
      <c r="E42" s="26">
        <v>0</v>
      </c>
      <c r="F42" s="27">
        <f>'[1]DETALLADO DE CKS'!K38</f>
        <v>71250</v>
      </c>
      <c r="G42" s="28">
        <f t="shared" si="0"/>
        <v>2434488.790000001</v>
      </c>
    </row>
    <row r="43" spans="1:13" ht="39.75" customHeight="1" x14ac:dyDescent="0.25">
      <c r="A43" s="22">
        <v>36</v>
      </c>
      <c r="B43" s="23">
        <v>44895</v>
      </c>
      <c r="C43" s="31" t="s">
        <v>15</v>
      </c>
      <c r="D43" s="30" t="s">
        <v>22</v>
      </c>
      <c r="E43" s="26">
        <v>0</v>
      </c>
      <c r="F43" s="27">
        <v>14269.22</v>
      </c>
      <c r="G43" s="28">
        <f t="shared" si="0"/>
        <v>2420219.5700000008</v>
      </c>
    </row>
    <row r="44" spans="1:13" ht="44.25" customHeight="1" x14ac:dyDescent="0.25">
      <c r="A44" s="22">
        <v>37</v>
      </c>
      <c r="B44" s="23">
        <v>44895</v>
      </c>
      <c r="C44" s="31" t="s">
        <v>16</v>
      </c>
      <c r="D44" s="30" t="s">
        <v>23</v>
      </c>
      <c r="E44" s="26">
        <v>0</v>
      </c>
      <c r="F44" s="27">
        <v>320</v>
      </c>
      <c r="G44" s="28">
        <f t="shared" si="0"/>
        <v>2419899.5700000008</v>
      </c>
    </row>
    <row r="45" spans="1:13" ht="42" customHeight="1" x14ac:dyDescent="0.25">
      <c r="A45" s="29">
        <v>38</v>
      </c>
      <c r="B45" s="23">
        <v>44895</v>
      </c>
      <c r="C45" s="24">
        <v>9990002</v>
      </c>
      <c r="D45" s="30" t="s">
        <v>24</v>
      </c>
      <c r="E45" s="32">
        <v>0</v>
      </c>
      <c r="F45" s="27">
        <v>175</v>
      </c>
      <c r="G45" s="28">
        <f t="shared" si="0"/>
        <v>2419724.5700000008</v>
      </c>
    </row>
    <row r="46" spans="1:13" ht="30.75" customHeight="1" thickBot="1" x14ac:dyDescent="0.3">
      <c r="A46" s="33"/>
      <c r="B46" s="34"/>
      <c r="C46" s="35"/>
      <c r="D46" s="36" t="s">
        <v>17</v>
      </c>
      <c r="E46" s="37">
        <f>SUM(E8:E45)</f>
        <v>11103000</v>
      </c>
      <c r="F46" s="37">
        <f>SUM(F8:F45)</f>
        <v>10258146.810000002</v>
      </c>
      <c r="G46" s="38">
        <f>G45</f>
        <v>2419724.5700000008</v>
      </c>
      <c r="H46" s="3"/>
      <c r="I46" s="3"/>
      <c r="J46" s="3"/>
      <c r="K46" s="3"/>
      <c r="L46" s="3"/>
      <c r="M46" s="3"/>
    </row>
    <row r="47" spans="1:13" ht="29.25" customHeight="1" thickTop="1" x14ac:dyDescent="0.25">
      <c r="A47" s="33"/>
      <c r="B47" s="34"/>
      <c r="C47" s="35"/>
      <c r="D47" s="36"/>
      <c r="E47" s="37"/>
      <c r="F47" s="37"/>
      <c r="G47" s="39"/>
      <c r="H47" s="3"/>
      <c r="I47" s="3"/>
      <c r="J47" s="3"/>
      <c r="K47" s="3"/>
      <c r="L47" s="3"/>
      <c r="M47" s="3"/>
    </row>
    <row r="48" spans="1:13" ht="30" customHeight="1" x14ac:dyDescent="0.25">
      <c r="A48" s="33"/>
      <c r="B48" s="34"/>
      <c r="C48" s="35"/>
      <c r="D48" s="36"/>
      <c r="E48" s="37"/>
      <c r="F48" s="37"/>
      <c r="G48" s="37"/>
      <c r="H48" s="3"/>
      <c r="I48" s="3"/>
      <c r="J48" s="3"/>
      <c r="K48" s="3"/>
      <c r="L48" s="3"/>
      <c r="M48" s="3"/>
    </row>
    <row r="49" spans="1:13" ht="16.5" customHeight="1" x14ac:dyDescent="0.2">
      <c r="C49" s="40"/>
      <c r="D49" s="41"/>
      <c r="E49" s="42"/>
      <c r="F49" s="43"/>
      <c r="G49" s="44"/>
      <c r="H49" s="3"/>
      <c r="I49" s="3"/>
      <c r="J49" s="3"/>
      <c r="K49" s="3"/>
      <c r="L49" s="3"/>
      <c r="M49" s="3"/>
    </row>
    <row r="50" spans="1:13" ht="21.75" customHeight="1" x14ac:dyDescent="0.25">
      <c r="A50" s="60"/>
      <c r="B50" s="60"/>
      <c r="C50" s="60"/>
      <c r="D50" s="45" t="s">
        <v>18</v>
      </c>
      <c r="E50" s="60" t="s">
        <v>20</v>
      </c>
      <c r="F50" s="60"/>
      <c r="G50" s="60"/>
    </row>
    <row r="51" spans="1:13" ht="22.5" customHeight="1" x14ac:dyDescent="0.2">
      <c r="A51" s="61"/>
      <c r="B51" s="61"/>
      <c r="C51" s="61"/>
      <c r="D51" s="46" t="s">
        <v>19</v>
      </c>
      <c r="E51" s="61" t="s">
        <v>21</v>
      </c>
      <c r="F51" s="61"/>
      <c r="G51" s="61"/>
    </row>
    <row r="52" spans="1:13" ht="22.5" customHeight="1" x14ac:dyDescent="0.2">
      <c r="A52" s="47"/>
      <c r="B52" s="47"/>
      <c r="C52" s="47"/>
      <c r="D52" s="46"/>
      <c r="E52" s="47"/>
      <c r="F52" s="47"/>
      <c r="G52" s="47"/>
    </row>
    <row r="53" spans="1:13" ht="22.5" customHeight="1" x14ac:dyDescent="0.2">
      <c r="A53" s="47"/>
      <c r="B53" s="47"/>
      <c r="C53" s="47"/>
      <c r="D53" s="46"/>
      <c r="E53" s="47"/>
      <c r="F53" s="47"/>
      <c r="G53" s="47"/>
    </row>
    <row r="54" spans="1:13" ht="22.5" customHeight="1" x14ac:dyDescent="0.2">
      <c r="A54" s="47"/>
      <c r="B54" s="47"/>
      <c r="C54" s="47"/>
      <c r="D54" s="46"/>
      <c r="E54" s="47"/>
      <c r="F54" s="47"/>
      <c r="G54" s="47"/>
    </row>
    <row r="55" spans="1:13" ht="30" customHeight="1" x14ac:dyDescent="0.25">
      <c r="A55"/>
      <c r="B55" s="48"/>
      <c r="C55" s="48"/>
      <c r="D55" s="45"/>
      <c r="E55" s="45"/>
      <c r="F55" s="45"/>
      <c r="G55" s="48"/>
      <c r="H55" s="3"/>
      <c r="I55" s="3"/>
      <c r="J55" s="3"/>
      <c r="K55" s="3"/>
      <c r="L55" s="3"/>
      <c r="M55" s="3"/>
    </row>
    <row r="56" spans="1:13" ht="30" customHeight="1" x14ac:dyDescent="0.2">
      <c r="A56"/>
      <c r="B56" s="48"/>
      <c r="C56" s="48"/>
      <c r="D56" s="46"/>
      <c r="E56" s="46"/>
      <c r="F56" s="46"/>
      <c r="G56" s="48"/>
      <c r="H56" s="3"/>
      <c r="I56" s="3"/>
      <c r="J56" s="3"/>
      <c r="K56" s="3"/>
      <c r="L56" s="3"/>
      <c r="M56" s="3"/>
    </row>
    <row r="57" spans="1:13" ht="30" customHeight="1" x14ac:dyDescent="0.2">
      <c r="A57"/>
      <c r="B57" s="48"/>
      <c r="C57" s="48"/>
      <c r="D57" s="49"/>
      <c r="E57" s="50"/>
      <c r="F57" s="51"/>
      <c r="G57" s="48"/>
      <c r="H57" s="3"/>
      <c r="I57" s="3"/>
      <c r="J57" s="3"/>
      <c r="K57" s="3"/>
      <c r="L57" s="3"/>
      <c r="M57" s="3"/>
    </row>
    <row r="58" spans="1:13" ht="30" customHeight="1" x14ac:dyDescent="0.2">
      <c r="A58"/>
      <c r="B58" s="48"/>
      <c r="C58" s="48"/>
      <c r="D58" s="49"/>
      <c r="E58" s="50"/>
      <c r="F58" s="51"/>
      <c r="G58" s="48"/>
      <c r="H58" s="3"/>
      <c r="I58" s="3"/>
      <c r="J58" s="3"/>
      <c r="K58" s="3"/>
      <c r="L58" s="3"/>
      <c r="M58" s="3"/>
    </row>
    <row r="59" spans="1:13" ht="28.15" customHeight="1" x14ac:dyDescent="0.2">
      <c r="A59"/>
      <c r="B59" s="48"/>
      <c r="C59" s="48"/>
      <c r="D59" s="49"/>
      <c r="E59" s="50"/>
      <c r="F59" s="51"/>
      <c r="G59" s="48"/>
      <c r="H59" s="3"/>
      <c r="I59" s="3"/>
      <c r="J59" s="3"/>
      <c r="K59" s="3"/>
      <c r="L59" s="3"/>
      <c r="M59" s="3"/>
    </row>
    <row r="60" spans="1:13" ht="14.25" customHeight="1" x14ac:dyDescent="0.2">
      <c r="A60"/>
      <c r="B60" s="48"/>
      <c r="C60" s="48"/>
      <c r="D60" s="49"/>
      <c r="E60" s="50"/>
      <c r="F60" s="51"/>
      <c r="G60" s="48"/>
      <c r="H60" s="3"/>
      <c r="I60" s="3"/>
      <c r="J60" s="3"/>
      <c r="K60" s="3"/>
      <c r="L60" s="3"/>
      <c r="M60" s="3"/>
    </row>
    <row r="61" spans="1:13" ht="15" x14ac:dyDescent="0.2">
      <c r="A61"/>
      <c r="B61" s="48"/>
      <c r="C61" s="48"/>
      <c r="D61" s="49"/>
      <c r="E61" s="50"/>
      <c r="F61" s="51"/>
      <c r="G61" s="48"/>
      <c r="H61" s="3"/>
      <c r="I61" s="3"/>
      <c r="J61" s="3"/>
      <c r="K61" s="3"/>
      <c r="L61" s="3"/>
      <c r="M61" s="3"/>
    </row>
    <row r="62" spans="1:13" ht="15" x14ac:dyDescent="0.2">
      <c r="A62"/>
      <c r="B62" s="48"/>
      <c r="C62" s="48"/>
      <c r="D62" s="49"/>
      <c r="E62" s="50"/>
      <c r="F62" s="51"/>
      <c r="G62" s="48"/>
    </row>
  </sheetData>
  <mergeCells count="10">
    <mergeCell ref="B6:F6"/>
    <mergeCell ref="A50:C50"/>
    <mergeCell ref="E50:G50"/>
    <mergeCell ref="A51:C51"/>
    <mergeCell ref="E51:G51"/>
    <mergeCell ref="B1:G1"/>
    <mergeCell ref="B2:G2"/>
    <mergeCell ref="D3:F3"/>
    <mergeCell ref="A4:D4"/>
    <mergeCell ref="E4:G4"/>
  </mergeCells>
  <printOptions horizontalCentered="1"/>
  <pageMargins left="0.47244094488188981" right="0.23622047244094491" top="0.34" bottom="0.49" header="0.2" footer="0.2"/>
  <pageSetup scale="70" orientation="landscape" horizontalDpi="4294967295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Minorka paulino</dc:creator>
  <cp:lastModifiedBy>ORTOPEDIA EM DARIO C</cp:lastModifiedBy>
  <cp:lastPrinted>2022-12-20T18:23:34Z</cp:lastPrinted>
  <dcterms:created xsi:type="dcterms:W3CDTF">2022-12-02T12:27:53Z</dcterms:created>
  <dcterms:modified xsi:type="dcterms:W3CDTF">2022-12-20T18:23:42Z</dcterms:modified>
</cp:coreProperties>
</file>