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FINANZAS\INGRESOS Y EGRESOS\OCTUBRE\"/>
    </mc:Choice>
  </mc:AlternateContent>
  <bookViews>
    <workbookView xWindow="0" yWindow="0" windowWidth="24000" windowHeight="9735"/>
  </bookViews>
  <sheets>
    <sheet name="LIBRO BANCO" sheetId="2" r:id="rId1"/>
  </sheets>
  <externalReferences>
    <externalReference r:id="rId2"/>
  </externalReferences>
  <definedNames>
    <definedName name="_xlnm.Print_Area" localSheetId="0">'LIBRO BANCO'!$A$1:$G$43</definedName>
    <definedName name="_xlnm.Print_Titles" localSheetId="0">'LIBRO BANCO'!$1:$10</definedName>
  </definedNames>
  <calcPr calcId="152511"/>
</workbook>
</file>

<file path=xl/calcChain.xml><?xml version="1.0" encoding="utf-8"?>
<calcChain xmlns="http://schemas.openxmlformats.org/spreadsheetml/2006/main">
  <c r="F33" i="2" l="1"/>
  <c r="D33" i="2"/>
  <c r="C33" i="2"/>
  <c r="B33" i="2"/>
  <c r="F32" i="2"/>
  <c r="D32" i="2"/>
  <c r="C32" i="2"/>
  <c r="B32" i="2"/>
  <c r="F31" i="2"/>
  <c r="D31" i="2"/>
  <c r="C31" i="2"/>
  <c r="B31" i="2"/>
  <c r="F30" i="2"/>
  <c r="D30" i="2"/>
  <c r="C30" i="2"/>
  <c r="B30" i="2"/>
  <c r="F29" i="2"/>
  <c r="D29" i="2"/>
  <c r="C29" i="2"/>
  <c r="B29" i="2"/>
  <c r="F28" i="2"/>
  <c r="D28" i="2"/>
  <c r="C28" i="2"/>
  <c r="B28" i="2"/>
  <c r="F27" i="2"/>
  <c r="D27" i="2"/>
  <c r="C27" i="2"/>
  <c r="B27" i="2"/>
  <c r="F26" i="2"/>
  <c r="D26" i="2"/>
  <c r="C26" i="2"/>
  <c r="B26" i="2"/>
  <c r="F25" i="2"/>
  <c r="D25" i="2"/>
  <c r="C25" i="2"/>
  <c r="B25" i="2"/>
  <c r="F24" i="2"/>
  <c r="D24" i="2"/>
  <c r="C24" i="2"/>
  <c r="B24" i="2"/>
  <c r="F23" i="2"/>
  <c r="D23" i="2"/>
  <c r="C23" i="2"/>
  <c r="B23" i="2"/>
  <c r="F22" i="2"/>
  <c r="D22" i="2"/>
  <c r="C22" i="2"/>
  <c r="B22" i="2"/>
  <c r="F21" i="2"/>
  <c r="D21" i="2"/>
  <c r="C21" i="2"/>
  <c r="B21" i="2"/>
  <c r="F20" i="2"/>
  <c r="D20" i="2"/>
  <c r="C20" i="2"/>
  <c r="B20" i="2"/>
  <c r="F19" i="2"/>
  <c r="D19" i="2"/>
  <c r="C19" i="2"/>
  <c r="B19" i="2"/>
  <c r="F18" i="2"/>
  <c r="D18" i="2"/>
  <c r="C18" i="2"/>
  <c r="B18" i="2"/>
  <c r="F17" i="2"/>
  <c r="D17" i="2"/>
  <c r="C17" i="2"/>
  <c r="B17" i="2"/>
  <c r="F16" i="2"/>
  <c r="D16" i="2"/>
  <c r="C16" i="2"/>
  <c r="B16" i="2"/>
  <c r="F15" i="2"/>
  <c r="D15" i="2"/>
  <c r="C15" i="2"/>
  <c r="B15" i="2"/>
  <c r="F14" i="2"/>
  <c r="D14" i="2"/>
  <c r="C14" i="2"/>
  <c r="B14" i="2"/>
  <c r="F13" i="2"/>
  <c r="D13" i="2"/>
  <c r="C13" i="2"/>
  <c r="B13" i="2"/>
  <c r="F12" i="2"/>
  <c r="D12" i="2"/>
  <c r="C12" i="2"/>
  <c r="B12" i="2"/>
  <c r="F11" i="2"/>
  <c r="F34" i="2" s="1"/>
  <c r="D11" i="2"/>
  <c r="C11" i="2"/>
  <c r="B11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B5" i="2"/>
  <c r="G35" i="2" l="1"/>
</calcChain>
</file>

<file path=xl/sharedStrings.xml><?xml version="1.0" encoding="utf-8"?>
<sst xmlns="http://schemas.openxmlformats.org/spreadsheetml/2006/main" count="23" uniqueCount="23">
  <si>
    <t>SERVICIO REGIONAL DE SALUD</t>
  </si>
  <si>
    <t>MAYOR SUBSIDIARIO DE CAJA</t>
  </si>
  <si>
    <t>RELACION DE INGRESOS Y EGRESOS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</si>
  <si>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</si>
  <si>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</si>
  <si>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</si>
  <si>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314-000047-4</t>
  </si>
  <si>
    <t>INGRESOS</t>
  </si>
  <si>
    <t>EGRESOS</t>
  </si>
  <si>
    <t>BALANCE</t>
  </si>
  <si>
    <t>BALANCE    ANTERIOR</t>
  </si>
  <si>
    <t xml:space="preserve">NO. </t>
  </si>
  <si>
    <t>FECHA</t>
  </si>
  <si>
    <t xml:space="preserve">CK NO./TRANSF. </t>
  </si>
  <si>
    <t>INTERESADO</t>
  </si>
  <si>
    <t>TOTAL CKS./TRANSFS.</t>
  </si>
  <si>
    <t>,</t>
  </si>
  <si>
    <t>DR. CESAR A. ROQUE BEATO</t>
  </si>
  <si>
    <t>LIC. YISSEL CARVAJAL</t>
  </si>
  <si>
    <t>LIC. YULIANA Y. NUÑEZ FLORENTINO</t>
  </si>
  <si>
    <t>DIRECTOR GENERAL</t>
  </si>
  <si>
    <t>GERENTE FINANCIERA</t>
  </si>
  <si>
    <t xml:space="preserve">ENC. DE DEPTO.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</si>
</sst>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  <numFmt numFmtId="166" formatCode="dd/mm/yyyy;@"/>
    <numFmt numFmtId="167" formatCode="dd\-mm\-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2" fillId="0" borderId="0" applyFont="0" applyFill="0" applyBorder="0" applyAlignment="0" applyProtection="0"/>
    <xf numFmtId="0" fontId="11" fillId="3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64">
    <xf numFmtId="0" fontId="0" fillId="0" borderId="0" xfId="0"/>
    <xf numFmtId="0" fontId="2" fillId="0" borderId="0" xfId="39" applyAlignment="1">
      <alignment horizontal="center"/>
    </xf>
    <xf numFmtId="0" fontId="19" fillId="0" borderId="0" xfId="39" applyFont="1" applyAlignment="1"/>
    <xf numFmtId="0" fontId="2" fillId="0" borderId="0" xfId="39"/>
    <xf numFmtId="0" fontId="20" fillId="0" borderId="0" xfId="39" applyFont="1" applyBorder="1" applyAlignment="1"/>
    <xf numFmtId="0" fontId="2" fillId="0" borderId="0" xfId="39" applyBorder="1"/>
    <xf numFmtId="0" fontId="22" fillId="0" borderId="0" xfId="39" applyFont="1" applyBorder="1" applyAlignment="1">
      <alignment horizontal="center" vertical="center"/>
    </xf>
    <xf numFmtId="0" fontId="21" fillId="0" borderId="0" xfId="39" applyFont="1" applyBorder="1" applyAlignment="1">
      <alignment horizontal="center"/>
    </xf>
    <xf numFmtId="0" fontId="21" fillId="0" borderId="9" xfId="39" applyFont="1" applyBorder="1" applyAlignment="1">
      <alignment horizontal="center"/>
    </xf>
    <xf numFmtId="0" fontId="21" fillId="0" borderId="0" xfId="39" applyFont="1" applyAlignment="1">
      <alignment horizontal="left" vertical="center"/>
    </xf>
    <xf numFmtId="0" fontId="23" fillId="0" borderId="0" xfId="39" applyFont="1" applyBorder="1"/>
    <xf numFmtId="0" fontId="21" fillId="24" borderId="0" xfId="39" applyFont="1" applyFill="1" applyBorder="1"/>
    <xf numFmtId="0" fontId="21" fillId="0" borderId="0" xfId="39" applyFont="1" applyBorder="1"/>
    <xf numFmtId="0" fontId="24" fillId="0" borderId="0" xfId="39" applyFont="1" applyBorder="1"/>
    <xf numFmtId="0" fontId="28" fillId="0" borderId="0" xfId="39" applyFont="1"/>
    <xf numFmtId="0" fontId="2" fillId="0" borderId="0" xfId="39" applyBorder="1" applyAlignment="1">
      <alignment horizontal="center"/>
    </xf>
    <xf numFmtId="0" fontId="2" fillId="24" borderId="0" xfId="39" applyFill="1" applyBorder="1"/>
    <xf numFmtId="0" fontId="29" fillId="0" borderId="0" xfId="39" applyFont="1" applyFill="1" applyBorder="1" applyAlignment="1">
      <alignment horizontal="center"/>
    </xf>
    <xf numFmtId="0" fontId="29" fillId="0" borderId="0" xfId="39" applyFont="1" applyFill="1" applyBorder="1" applyAlignment="1">
      <alignment horizontal="center" wrapText="1"/>
    </xf>
    <xf numFmtId="0" fontId="29" fillId="0" borderId="13" xfId="39" applyFont="1" applyFill="1" applyBorder="1" applyAlignment="1">
      <alignment horizontal="center"/>
    </xf>
    <xf numFmtId="0" fontId="29" fillId="24" borderId="14" xfId="39" applyFont="1" applyFill="1" applyBorder="1" applyAlignment="1">
      <alignment horizontal="center"/>
    </xf>
    <xf numFmtId="0" fontId="29" fillId="0" borderId="14" xfId="39" applyFont="1" applyFill="1" applyBorder="1" applyAlignment="1">
      <alignment horizontal="center"/>
    </xf>
    <xf numFmtId="166" fontId="30" fillId="0" borderId="0" xfId="39" applyNumberFormat="1" applyFont="1" applyFill="1" applyBorder="1" applyAlignment="1">
      <alignment horizontal="center"/>
    </xf>
    <xf numFmtId="0" fontId="29" fillId="0" borderId="9" xfId="39" applyFont="1" applyFill="1" applyBorder="1" applyAlignment="1">
      <alignment horizontal="center"/>
    </xf>
    <xf numFmtId="4" fontId="21" fillId="0" borderId="11" xfId="39" applyNumberFormat="1" applyFont="1" applyFill="1" applyBorder="1" applyAlignment="1">
      <alignment horizontal="center" vertical="center"/>
    </xf>
    <xf numFmtId="4" fontId="29" fillId="24" borderId="11" xfId="39" applyNumberFormat="1" applyFont="1" applyFill="1" applyBorder="1"/>
    <xf numFmtId="4" fontId="21" fillId="25" borderId="12" xfId="39" applyNumberFormat="1" applyFont="1" applyFill="1" applyBorder="1"/>
    <xf numFmtId="4" fontId="2" fillId="0" borderId="0" xfId="39" applyNumberFormat="1"/>
    <xf numFmtId="0" fontId="2" fillId="0" borderId="13" xfId="39" applyBorder="1" applyAlignment="1">
      <alignment horizontal="center"/>
    </xf>
    <xf numFmtId="4" fontId="29" fillId="0" borderId="13" xfId="39" applyNumberFormat="1" applyFont="1" applyFill="1" applyBorder="1" applyAlignment="1">
      <alignment horizontal="center" wrapText="1"/>
    </xf>
    <xf numFmtId="0" fontId="29" fillId="0" borderId="15" xfId="39" applyFont="1" applyFill="1" applyBorder="1" applyAlignment="1">
      <alignment horizontal="center"/>
    </xf>
    <xf numFmtId="43" fontId="29" fillId="26" borderId="9" xfId="39" applyNumberFormat="1" applyFont="1" applyFill="1" applyBorder="1" applyAlignment="1">
      <alignment horizontal="center"/>
    </xf>
    <xf numFmtId="4" fontId="31" fillId="24" borderId="16" xfId="39" applyNumberFormat="1" applyFont="1" applyFill="1" applyBorder="1"/>
    <xf numFmtId="4" fontId="21" fillId="0" borderId="16" xfId="39" applyNumberFormat="1" applyFont="1" applyFill="1" applyBorder="1"/>
    <xf numFmtId="167" fontId="23" fillId="0" borderId="13" xfId="39" applyNumberFormat="1" applyFont="1" applyFill="1" applyBorder="1" applyAlignment="1">
      <alignment horizontal="center"/>
    </xf>
    <xf numFmtId="1" fontId="21" fillId="0" borderId="13" xfId="39" applyNumberFormat="1" applyFont="1" applyFill="1" applyBorder="1" applyAlignment="1">
      <alignment horizontal="center"/>
    </xf>
    <xf numFmtId="4" fontId="21" fillId="0" borderId="13" xfId="39" applyNumberFormat="1" applyFont="1" applyFill="1" applyBorder="1"/>
    <xf numFmtId="43" fontId="29" fillId="0" borderId="13" xfId="39" applyNumberFormat="1" applyFont="1" applyFill="1" applyBorder="1"/>
    <xf numFmtId="4" fontId="32" fillId="24" borderId="13" xfId="39" applyNumberFormat="1" applyFont="1" applyFill="1" applyBorder="1"/>
    <xf numFmtId="1" fontId="32" fillId="0" borderId="0" xfId="39" applyNumberFormat="1" applyFont="1" applyAlignment="1">
      <alignment horizontal="center"/>
    </xf>
    <xf numFmtId="0" fontId="23" fillId="0" borderId="0" xfId="39" applyFont="1"/>
    <xf numFmtId="43" fontId="23" fillId="0" borderId="0" xfId="39" applyNumberFormat="1" applyFont="1"/>
    <xf numFmtId="4" fontId="21" fillId="24" borderId="0" xfId="39" applyNumberFormat="1" applyFont="1" applyFill="1"/>
    <xf numFmtId="4" fontId="21" fillId="0" borderId="0" xfId="39" applyNumberFormat="1" applyFont="1" applyBorder="1" applyAlignment="1">
      <alignment horizontal="right"/>
    </xf>
    <xf numFmtId="0" fontId="23" fillId="24" borderId="0" xfId="39" applyFont="1" applyFill="1"/>
    <xf numFmtId="4" fontId="21" fillId="0" borderId="0" xfId="39" applyNumberFormat="1" applyFont="1"/>
    <xf numFmtId="0" fontId="2" fillId="24" borderId="0" xfId="39" applyFill="1"/>
    <xf numFmtId="4" fontId="2" fillId="24" borderId="0" xfId="39" applyNumberFormat="1" applyFill="1"/>
    <xf numFmtId="0" fontId="33" fillId="0" borderId="0" xfId="40" applyFont="1" applyBorder="1" applyAlignment="1">
      <alignment horizontal="center"/>
    </xf>
    <xf numFmtId="0" fontId="34" fillId="0" borderId="0" xfId="40" applyFont="1" applyBorder="1" applyAlignment="1"/>
    <xf numFmtId="0" fontId="35" fillId="0" borderId="0" xfId="40" applyFont="1" applyBorder="1" applyAlignment="1">
      <alignment horizontal="center" vertical="top"/>
    </xf>
    <xf numFmtId="0" fontId="36" fillId="0" borderId="0" xfId="40" applyFont="1" applyAlignment="1">
      <alignment vertical="top"/>
    </xf>
    <xf numFmtId="0" fontId="21" fillId="0" borderId="17" xfId="39" applyFont="1" applyBorder="1" applyAlignment="1"/>
    <xf numFmtId="0" fontId="33" fillId="0" borderId="0" xfId="40" applyFont="1" applyBorder="1" applyAlignment="1">
      <alignment horizontal="center"/>
    </xf>
    <xf numFmtId="0" fontId="35" fillId="0" borderId="0" xfId="40" applyFont="1" applyBorder="1" applyAlignment="1">
      <alignment horizontal="center" vertical="top"/>
    </xf>
    <xf numFmtId="0" fontId="35" fillId="0" borderId="0" xfId="40" applyFont="1" applyAlignment="1">
      <alignment horizontal="center" vertical="top"/>
    </xf>
    <xf numFmtId="0" fontId="19" fillId="0" borderId="0" xfId="39" applyFont="1" applyAlignment="1">
      <alignment horizontal="center"/>
    </xf>
    <xf numFmtId="0" fontId="20" fillId="0" borderId="0" xfId="39" applyFont="1" applyBorder="1" applyAlignment="1">
      <alignment horizontal="center"/>
    </xf>
    <xf numFmtId="17" fontId="25" fillId="0" borderId="0" xfId="39" applyNumberFormat="1" applyFont="1" applyFill="1" applyBorder="1" applyAlignment="1">
      <alignment horizontal="center" wrapText="1"/>
    </xf>
    <xf numFmtId="0" fontId="25" fillId="0" borderId="0" xfId="39" applyFont="1" applyFill="1" applyBorder="1" applyAlignment="1">
      <alignment horizontal="center" wrapText="1"/>
    </xf>
    <xf numFmtId="0" fontId="26" fillId="0" borderId="0" xfId="39" applyFont="1" applyAlignment="1">
      <alignment horizontal="center"/>
    </xf>
    <xf numFmtId="0" fontId="27" fillId="0" borderId="10" xfId="39" applyFont="1" applyFill="1" applyBorder="1" applyAlignment="1">
      <alignment horizontal="center" wrapText="1"/>
    </xf>
    <xf numFmtId="0" fontId="27" fillId="0" borderId="11" xfId="39" applyFont="1" applyFill="1" applyBorder="1" applyAlignment="1">
      <alignment horizontal="center" wrapText="1"/>
    </xf>
    <xf numFmtId="0" fontId="27" fillId="0" borderId="12" xfId="39" applyFont="1" applyFill="1" applyBorder="1" applyAlignment="1">
      <alignment horizontal="center" wrapText="1"/>
    </xf>
  </cellXfs>
  <cellStyles count="6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5"/>
    <cellStyle name="Millares 2 2" xfId="36"/>
    <cellStyle name="Millares 2 2 2" xfId="52"/>
    <cellStyle name="Millares 2 2 2 2" xfId="57"/>
    <cellStyle name="Millares 2 2 3" xfId="54"/>
    <cellStyle name="Millares 2 3" xfId="37"/>
    <cellStyle name="Millares 3" xfId="34"/>
    <cellStyle name="Neutral 2" xfId="38"/>
    <cellStyle name="Normal" xfId="0" builtinId="0"/>
    <cellStyle name="Normal 2" xfId="39"/>
    <cellStyle name="Normal 2 2" xfId="40"/>
    <cellStyle name="Normal 2 3" xfId="41"/>
    <cellStyle name="Normal 2 4" xfId="55"/>
    <cellStyle name="Normal 3" xfId="42"/>
    <cellStyle name="Normal 3 2" xfId="43"/>
    <cellStyle name="Normal 3 3" xfId="56"/>
    <cellStyle name="Normal 4" xfId="53"/>
    <cellStyle name="Normal 4 2" xfId="58"/>
    <cellStyle name="Normal 5" xfId="59"/>
    <cellStyle name="Normal 6" xfId="1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122463</xdr:colOff>
      <xdr:row>36</xdr:row>
      <xdr:rowOff>20597</xdr:rowOff>
    </xdr:from>
    <xdr:to>
      <xdr:col>2</xdr:col>
      <xdr:colOff>1279070</xdr:colOff>
      <xdr:row>42</xdr:row>
      <xdr:rowOff>154576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6" y="14757133"/>
          <a:ext cx="2558143" cy="2066193"/>
        </a:xfrm>
        <a:prstGeom prst="rect">
          <a:avLst/>
        </a:prstGeom>
      </xdr:spPr>
    </xdr:pic>
    <xdr:clientData/>
  </xdr:twoCellAnchor>
  <xdr:twoCellAnchor editAs="oneCell">
    <xdr:from>
      <xdr:col>3</xdr:col>
      <xdr:colOff>286069</xdr:colOff>
      <xdr:row>35</xdr:row>
      <xdr:rowOff>363227</xdr:rowOff>
    </xdr:from>
    <xdr:to>
      <xdr:col>3</xdr:col>
      <xdr:colOff>3918854</xdr:colOff>
      <xdr:row>41</xdr:row>
      <xdr:rowOff>341858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105" y="14718763"/>
          <a:ext cx="3632785" cy="1910845"/>
        </a:xfrm>
        <a:prstGeom prst="rect">
          <a:avLst/>
        </a:prstGeom>
      </xdr:spPr>
    </xdr:pic>
    <xdr:clientData/>
  </xdr:twoCellAnchor>
  <xdr:twoCellAnchor editAs="oneCell">
    <xdr:from>
      <xdr:col>4</xdr:col>
      <xdr:colOff>163286</xdr:colOff>
      <xdr:row>36</xdr:row>
      <xdr:rowOff>44213</xdr:rowOff>
    </xdr:from>
    <xdr:to>
      <xdr:col>6</xdr:col>
      <xdr:colOff>1294683</xdr:colOff>
      <xdr:row>41</xdr:row>
      <xdr:rowOff>246933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357" y="14780749"/>
          <a:ext cx="3798397" cy="17539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S/RELACION%20DE%20CKS%20Y%20TRANSFERENCIA%20FONDO%20OPERATIVO%20NO.%20IX%20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"/>
      <sheetName val="30%"/>
      <sheetName val="IR17"/>
      <sheetName val="RELACION DE ORDEN DE COMPRA"/>
      <sheetName val="BALANCE"/>
      <sheetName val="LIBRO BANCO"/>
      <sheetName val="Hoja1"/>
    </sheetNames>
    <sheetDataSet>
      <sheetData sheetId="0">
        <row r="6">
          <cell r="E6">
            <v>44861</v>
          </cell>
        </row>
        <row r="7">
          <cell r="E7">
            <v>44861</v>
          </cell>
        </row>
        <row r="8">
          <cell r="E8">
            <v>44862</v>
          </cell>
        </row>
        <row r="9">
          <cell r="E9">
            <v>44861</v>
          </cell>
        </row>
        <row r="10">
          <cell r="E10">
            <v>44861</v>
          </cell>
        </row>
        <row r="11">
          <cell r="E11">
            <v>44859</v>
          </cell>
        </row>
        <row r="12">
          <cell r="E12">
            <v>44862</v>
          </cell>
        </row>
        <row r="13">
          <cell r="E13">
            <v>44862</v>
          </cell>
        </row>
        <row r="14">
          <cell r="E14">
            <v>44861</v>
          </cell>
        </row>
        <row r="15">
          <cell r="E15">
            <v>44861</v>
          </cell>
        </row>
        <row r="16">
          <cell r="E16">
            <v>44861</v>
          </cell>
        </row>
        <row r="17">
          <cell r="E17">
            <v>44861</v>
          </cell>
        </row>
        <row r="18">
          <cell r="E18">
            <v>44861</v>
          </cell>
        </row>
        <row r="19">
          <cell r="E19">
            <v>44861</v>
          </cell>
        </row>
        <row r="20">
          <cell r="E20">
            <v>44861</v>
          </cell>
        </row>
        <row r="21">
          <cell r="E21">
            <v>44861</v>
          </cell>
        </row>
        <row r="22">
          <cell r="E22">
            <v>44861</v>
          </cell>
        </row>
        <row r="23">
          <cell r="E23">
            <v>44861</v>
          </cell>
        </row>
        <row r="24">
          <cell r="E24">
            <v>44861</v>
          </cell>
        </row>
        <row r="25">
          <cell r="E25">
            <v>44862</v>
          </cell>
        </row>
        <row r="26">
          <cell r="E26">
            <v>44861</v>
          </cell>
        </row>
        <row r="27">
          <cell r="E27">
            <v>44865</v>
          </cell>
        </row>
        <row r="28">
          <cell r="E28">
            <v>0</v>
          </cell>
        </row>
      </sheetData>
      <sheetData sheetId="1"/>
      <sheetData sheetId="2"/>
      <sheetData sheetId="3"/>
      <sheetData sheetId="4"/>
      <sheetData sheetId="5">
        <row r="5">
          <cell r="B5" t="str">
            <v>ANTICIPO FINANCIERO NO. IX</v>
          </cell>
        </row>
        <row r="8">
          <cell r="B8" t="str">
            <v>AIR LIQUIDE DOMINICANA, S. A. S.</v>
          </cell>
          <cell r="C8">
            <v>19763367</v>
          </cell>
          <cell r="D8">
            <v>1178814.18</v>
          </cell>
        </row>
        <row r="9">
          <cell r="B9" t="str">
            <v>COMPAÑÍA DOMINICANA DE TELEFONOS , S. A.</v>
          </cell>
          <cell r="C9">
            <v>19763453</v>
          </cell>
          <cell r="D9">
            <v>257190.96999999997</v>
          </cell>
        </row>
        <row r="10">
          <cell r="B10" t="str">
            <v>TENDAMED, S. R. L.</v>
          </cell>
          <cell r="C10">
            <v>43192529</v>
          </cell>
          <cell r="D10">
            <v>284572.5</v>
          </cell>
        </row>
        <row r="11">
          <cell r="B11" t="str">
            <v>SANOZ FARMACEUTICA. S. R. L.</v>
          </cell>
          <cell r="C11">
            <v>19763564</v>
          </cell>
          <cell r="D11">
            <v>380000</v>
          </cell>
        </row>
        <row r="12">
          <cell r="B12" t="str">
            <v>PROFARES, S. R. L.</v>
          </cell>
          <cell r="C12">
            <v>19773424</v>
          </cell>
          <cell r="D12">
            <v>154541.25</v>
          </cell>
        </row>
        <row r="13">
          <cell r="B13" t="str">
            <v>BIO NUCLEAR, S. A.</v>
          </cell>
          <cell r="C13">
            <v>19719150</v>
          </cell>
          <cell r="D13">
            <v>485409.37</v>
          </cell>
        </row>
        <row r="14">
          <cell r="B14" t="str">
            <v>HOSPITECH, S. R. L.</v>
          </cell>
          <cell r="C14">
            <v>1978624</v>
          </cell>
          <cell r="D14">
            <v>427500</v>
          </cell>
        </row>
        <row r="15">
          <cell r="B15" t="str">
            <v>DUMAS PHARMACEUTICALS, SRL</v>
          </cell>
          <cell r="C15">
            <v>19787185</v>
          </cell>
          <cell r="D15">
            <v>515070.56000000006</v>
          </cell>
        </row>
        <row r="16">
          <cell r="B16" t="str">
            <v>FELICIA ANTONIA LOPEZ MATA</v>
          </cell>
          <cell r="C16">
            <v>19762771</v>
          </cell>
          <cell r="D16">
            <v>386650</v>
          </cell>
        </row>
        <row r="17">
          <cell r="B17" t="str">
            <v>SURGIPHARMA, S. R. L.</v>
          </cell>
          <cell r="C17">
            <v>19763758</v>
          </cell>
          <cell r="D17">
            <v>228161.26</v>
          </cell>
        </row>
        <row r="18">
          <cell r="B18" t="str">
            <v>AMIPHARMA DOMINICANA, S. R. L.</v>
          </cell>
          <cell r="C18">
            <v>19763893</v>
          </cell>
          <cell r="D18">
            <v>327750</v>
          </cell>
        </row>
        <row r="19">
          <cell r="B19" t="str">
            <v>BIO NOVA, S. R. L.</v>
          </cell>
          <cell r="C19">
            <v>19764039</v>
          </cell>
          <cell r="D19">
            <v>283227.05</v>
          </cell>
        </row>
        <row r="20">
          <cell r="B20" t="str">
            <v>GLOBAL MULTI-PHARMA DOMINICANA THM, S. R. L.</v>
          </cell>
          <cell r="C20">
            <v>19763160</v>
          </cell>
          <cell r="D20">
            <v>519445</v>
          </cell>
        </row>
        <row r="21">
          <cell r="B21" t="str">
            <v>DISTRIBUIDORA JUMELLES, S. R. L.</v>
          </cell>
          <cell r="C21">
            <v>19764124</v>
          </cell>
          <cell r="D21">
            <v>228938</v>
          </cell>
        </row>
        <row r="22">
          <cell r="B22" t="str">
            <v>SUPLIMED, S. R. L.</v>
          </cell>
          <cell r="C22">
            <v>19764325</v>
          </cell>
          <cell r="D22">
            <v>579181.75</v>
          </cell>
        </row>
        <row r="23">
          <cell r="B23" t="str">
            <v>MORAMI, S. R. L.</v>
          </cell>
          <cell r="C23">
            <v>19763979</v>
          </cell>
          <cell r="D23">
            <v>308750</v>
          </cell>
        </row>
        <row r="24">
          <cell r="B24" t="str">
            <v>ALTAGRACIA SANTANA PHARMA, S. R. L.</v>
          </cell>
          <cell r="C24">
            <v>19764887</v>
          </cell>
          <cell r="D24">
            <v>240690</v>
          </cell>
        </row>
        <row r="25">
          <cell r="B25" t="str">
            <v>GRUPO FARMACEUTICO CAR-M, S. R. L.</v>
          </cell>
          <cell r="C25">
            <v>19762979</v>
          </cell>
          <cell r="D25">
            <v>504564</v>
          </cell>
        </row>
        <row r="26">
          <cell r="B26" t="str">
            <v>RAFAEL SARANTE PERDOMO</v>
          </cell>
          <cell r="C26">
            <v>19764228</v>
          </cell>
          <cell r="D26">
            <v>291017.25</v>
          </cell>
        </row>
        <row r="27">
          <cell r="B27" t="str">
            <v>OSIRIS &amp; CO, S. A.</v>
          </cell>
          <cell r="C27">
            <v>19784711</v>
          </cell>
          <cell r="D27">
            <v>336741.75</v>
          </cell>
        </row>
        <row r="28">
          <cell r="B28" t="str">
            <v>WINDTELECOM, S. A.</v>
          </cell>
          <cell r="C28">
            <v>19764519</v>
          </cell>
          <cell r="D28">
            <v>69135.62</v>
          </cell>
        </row>
        <row r="29">
          <cell r="B29" t="str">
            <v>COLECTOR DE IMPUESTOS INTERNOS</v>
          </cell>
          <cell r="C29">
            <v>19830972</v>
          </cell>
          <cell r="D29">
            <v>405936.17</v>
          </cell>
        </row>
        <row r="30">
          <cell r="B30" t="str">
            <v>BANRESERVAS</v>
          </cell>
          <cell r="C30" t="str">
            <v>N/A</v>
          </cell>
          <cell r="D30">
            <v>12236.05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70" zoomScaleNormal="70" zoomScalePageLayoutView="85" workbookViewId="0">
      <selection activeCell="L12" sqref="L12"/>
    </sheetView>
  </sheetViews>
  <sheetFormatPr baseColWidth="10" defaultRowHeight="12.75" x14ac:dyDescent="0.2"/>
  <cols>
    <col min="1" max="1" width="5.42578125" style="1" customWidth="1"/>
    <col min="2" max="2" width="21" style="3" customWidth="1"/>
    <col min="3" max="3" width="25.85546875" style="3" customWidth="1"/>
    <col min="4" max="4" width="63.85546875" style="3" customWidth="1"/>
    <col min="5" max="5" width="18.7109375" style="3" customWidth="1"/>
    <col min="6" max="6" width="21.140625" style="46" customWidth="1"/>
    <col min="7" max="7" width="21.85546875" style="3" customWidth="1"/>
    <col min="8" max="8" width="14.28515625" style="3" customWidth="1"/>
    <col min="9" max="9" width="10.7109375" style="3" customWidth="1"/>
    <col min="10" max="10" width="10.85546875" style="3" customWidth="1"/>
    <col min="11" max="16384" width="11.42578125" style="3"/>
  </cols>
  <sheetData>
    <row r="1" spans="1:19" ht="28.35" customHeight="1" x14ac:dyDescent="0.4">
      <c r="B1" s="56" t="s">
        <v>0</v>
      </c>
      <c r="C1" s="56"/>
      <c r="D1" s="56"/>
      <c r="E1" s="56"/>
      <c r="F1" s="56"/>
      <c r="G1" s="56"/>
      <c r="H1" s="2"/>
    </row>
    <row r="2" spans="1:19" ht="28.35" customHeight="1" x14ac:dyDescent="0.25">
      <c r="B2" s="57" t="s">
        <v>1</v>
      </c>
      <c r="C2" s="57"/>
      <c r="D2" s="57"/>
      <c r="E2" s="57"/>
      <c r="F2" s="57"/>
      <c r="G2" s="57"/>
      <c r="H2" s="4"/>
      <c r="I2" s="4"/>
      <c r="J2" s="4"/>
      <c r="K2" s="4"/>
      <c r="L2" s="4"/>
      <c r="M2" s="4"/>
      <c r="N2" s="4"/>
      <c r="O2" s="4"/>
      <c r="R2" s="5"/>
      <c r="S2" s="5"/>
    </row>
    <row r="3" spans="1:19" ht="28.35" customHeight="1" x14ac:dyDescent="0.25">
      <c r="A3" s="57" t="s">
        <v>2</v>
      </c>
      <c r="B3" s="57"/>
      <c r="C3" s="57"/>
      <c r="D3" s="57"/>
      <c r="E3" s="57"/>
      <c r="F3" s="57"/>
      <c r="G3" s="57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.75" x14ac:dyDescent="0.25">
      <c r="B4" s="7" t="s">
        <v>3</v>
      </c>
      <c r="C4" s="8">
        <v>0</v>
      </c>
      <c r="D4" s="9" t="s">
        <v>4</v>
      </c>
      <c r="E4" s="10"/>
      <c r="F4" s="11"/>
      <c r="G4" s="12"/>
      <c r="H4" s="13"/>
      <c r="I4" s="5"/>
      <c r="J4" s="5"/>
      <c r="K4" s="5"/>
      <c r="L4" s="5"/>
      <c r="M4" s="5"/>
      <c r="N4" s="5"/>
      <c r="O4" s="5"/>
      <c r="P4" s="5"/>
    </row>
    <row r="5" spans="1:19" ht="28.15" customHeight="1" x14ac:dyDescent="0.25">
      <c r="B5" s="58" t="str">
        <f>[1]BALANCE!B5</f>
        <v>ANTICIPO FINANCIERO NO. IX</v>
      </c>
      <c r="C5" s="59"/>
      <c r="D5" s="59"/>
      <c r="E5" s="59"/>
      <c r="F5" s="59"/>
      <c r="G5" s="59"/>
    </row>
    <row r="6" spans="1:19" s="14" customFormat="1" ht="28.15" customHeight="1" x14ac:dyDescent="0.35">
      <c r="A6" s="60" t="s">
        <v>5</v>
      </c>
      <c r="B6" s="60"/>
      <c r="C6" s="60"/>
      <c r="D6" s="60"/>
      <c r="E6" s="61" t="s">
        <v>6</v>
      </c>
      <c r="F6" s="62"/>
      <c r="G6" s="63"/>
    </row>
    <row r="7" spans="1:19" ht="28.35" customHeight="1" x14ac:dyDescent="0.2">
      <c r="B7" s="15"/>
      <c r="C7" s="15"/>
      <c r="D7" s="5"/>
      <c r="E7" s="5"/>
      <c r="F7" s="1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6.25" customHeight="1" x14ac:dyDescent="0.25">
      <c r="B8" s="17"/>
      <c r="C8" s="18"/>
      <c r="D8" s="10"/>
      <c r="E8" s="19" t="s">
        <v>7</v>
      </c>
      <c r="F8" s="20" t="s">
        <v>8</v>
      </c>
      <c r="G8" s="21" t="s">
        <v>9</v>
      </c>
    </row>
    <row r="9" spans="1:19" ht="23.25" customHeight="1" x14ac:dyDescent="0.25">
      <c r="A9" s="15"/>
      <c r="B9" s="22"/>
      <c r="C9" s="10"/>
      <c r="D9" s="23" t="s">
        <v>10</v>
      </c>
      <c r="E9" s="24"/>
      <c r="F9" s="25"/>
      <c r="G9" s="26">
        <v>392.24</v>
      </c>
      <c r="L9" s="27"/>
    </row>
    <row r="10" spans="1:19" ht="29.45" customHeight="1" x14ac:dyDescent="0.25">
      <c r="A10" s="28" t="s">
        <v>11</v>
      </c>
      <c r="B10" s="19" t="s">
        <v>12</v>
      </c>
      <c r="C10" s="29" t="s">
        <v>13</v>
      </c>
      <c r="D10" s="30" t="s">
        <v>14</v>
      </c>
      <c r="E10" s="31">
        <v>8406412.6999999993</v>
      </c>
      <c r="F10" s="32"/>
      <c r="G10" s="33">
        <f>G9+E10</f>
        <v>8406804.9399999995</v>
      </c>
    </row>
    <row r="11" spans="1:19" ht="34.5" customHeight="1" x14ac:dyDescent="0.25">
      <c r="A11" s="28">
        <v>1</v>
      </c>
      <c r="B11" s="34">
        <f>'[1]DETALLADO DE CKS'!E6</f>
        <v>44861</v>
      </c>
      <c r="C11" s="35">
        <f>[1]BALANCE!C8</f>
        <v>19763367</v>
      </c>
      <c r="D11" s="36" t="str">
        <f>[1]BALANCE!B8</f>
        <v>AIR LIQUIDE DOMINICANA, S. A. S.</v>
      </c>
      <c r="E11" s="37">
        <v>0</v>
      </c>
      <c r="F11" s="38">
        <f>[1]BALANCE!D8</f>
        <v>1178814.18</v>
      </c>
      <c r="G11" s="36">
        <f>G10-F11</f>
        <v>7227990.7599999998</v>
      </c>
    </row>
    <row r="12" spans="1:19" ht="34.5" customHeight="1" x14ac:dyDescent="0.25">
      <c r="A12" s="28">
        <v>2</v>
      </c>
      <c r="B12" s="34">
        <f>'[1]DETALLADO DE CKS'!E7</f>
        <v>44861</v>
      </c>
      <c r="C12" s="35">
        <f>[1]BALANCE!C9</f>
        <v>19763453</v>
      </c>
      <c r="D12" s="36" t="str">
        <f>[1]BALANCE!B9</f>
        <v>COMPAÑÍA DOMINICANA DE TELEFONOS , S. A.</v>
      </c>
      <c r="E12" s="37">
        <v>0</v>
      </c>
      <c r="F12" s="38">
        <f>[1]BALANCE!D9</f>
        <v>257190.96999999997</v>
      </c>
      <c r="G12" s="36">
        <f t="shared" ref="G12:G33" si="0">G11-F12</f>
        <v>6970799.79</v>
      </c>
    </row>
    <row r="13" spans="1:19" ht="34.5" customHeight="1" x14ac:dyDescent="0.25">
      <c r="A13" s="28">
        <v>3</v>
      </c>
      <c r="B13" s="34">
        <f>'[1]DETALLADO DE CKS'!E8</f>
        <v>44862</v>
      </c>
      <c r="C13" s="35">
        <f>[1]BALANCE!C10</f>
        <v>43192529</v>
      </c>
      <c r="D13" s="36" t="str">
        <f>[1]BALANCE!B10</f>
        <v>TENDAMED, S. R. L.</v>
      </c>
      <c r="E13" s="37">
        <v>0</v>
      </c>
      <c r="F13" s="38">
        <f>[1]BALANCE!D10</f>
        <v>284572.5</v>
      </c>
      <c r="G13" s="36">
        <f t="shared" si="0"/>
        <v>6686227.29</v>
      </c>
    </row>
    <row r="14" spans="1:19" ht="34.5" customHeight="1" x14ac:dyDescent="0.25">
      <c r="A14" s="28">
        <v>4</v>
      </c>
      <c r="B14" s="34">
        <f>'[1]DETALLADO DE CKS'!E9</f>
        <v>44861</v>
      </c>
      <c r="C14" s="35">
        <f>[1]BALANCE!C11</f>
        <v>19763564</v>
      </c>
      <c r="D14" s="36" t="str">
        <f>[1]BALANCE!B11</f>
        <v>SANOZ FARMACEUTICA. S. R. L.</v>
      </c>
      <c r="E14" s="37">
        <v>0</v>
      </c>
      <c r="F14" s="38">
        <f>[1]BALANCE!D11</f>
        <v>380000</v>
      </c>
      <c r="G14" s="36">
        <f t="shared" si="0"/>
        <v>6306227.29</v>
      </c>
    </row>
    <row r="15" spans="1:19" ht="34.5" customHeight="1" x14ac:dyDescent="0.25">
      <c r="A15" s="28">
        <v>5</v>
      </c>
      <c r="B15" s="34">
        <f>'[1]DETALLADO DE CKS'!E10</f>
        <v>44861</v>
      </c>
      <c r="C15" s="35">
        <f>[1]BALANCE!C12</f>
        <v>19773424</v>
      </c>
      <c r="D15" s="36" t="str">
        <f>[1]BALANCE!B12</f>
        <v>PROFARES, S. R. L.</v>
      </c>
      <c r="E15" s="37">
        <v>0</v>
      </c>
      <c r="F15" s="38">
        <f>[1]BALANCE!D12</f>
        <v>154541.25</v>
      </c>
      <c r="G15" s="36">
        <f t="shared" si="0"/>
        <v>6151686.04</v>
      </c>
    </row>
    <row r="16" spans="1:19" ht="34.5" customHeight="1" x14ac:dyDescent="0.25">
      <c r="A16" s="28">
        <v>7</v>
      </c>
      <c r="B16" s="34">
        <f>'[1]DETALLADO DE CKS'!E11</f>
        <v>44859</v>
      </c>
      <c r="C16" s="35">
        <f>[1]BALANCE!C13</f>
        <v>19719150</v>
      </c>
      <c r="D16" s="36" t="str">
        <f>[1]BALANCE!B13</f>
        <v>BIO NUCLEAR, S. A.</v>
      </c>
      <c r="E16" s="37">
        <v>0</v>
      </c>
      <c r="F16" s="38">
        <f>[1]BALANCE!D13</f>
        <v>485409.37</v>
      </c>
      <c r="G16" s="36">
        <f t="shared" si="0"/>
        <v>5666276.6699999999</v>
      </c>
    </row>
    <row r="17" spans="1:7" ht="34.5" customHeight="1" x14ac:dyDescent="0.25">
      <c r="A17" s="28">
        <v>8</v>
      </c>
      <c r="B17" s="34">
        <f>'[1]DETALLADO DE CKS'!E12</f>
        <v>44862</v>
      </c>
      <c r="C17" s="35">
        <f>[1]BALANCE!C14</f>
        <v>1978624</v>
      </c>
      <c r="D17" s="36" t="str">
        <f>[1]BALANCE!B14</f>
        <v>HOSPITECH, S. R. L.</v>
      </c>
      <c r="E17" s="37">
        <v>0</v>
      </c>
      <c r="F17" s="38">
        <f>[1]BALANCE!D14</f>
        <v>427500</v>
      </c>
      <c r="G17" s="36">
        <f t="shared" si="0"/>
        <v>5238776.67</v>
      </c>
    </row>
    <row r="18" spans="1:7" ht="34.5" customHeight="1" x14ac:dyDescent="0.25">
      <c r="A18" s="28">
        <v>9</v>
      </c>
      <c r="B18" s="34">
        <f>'[1]DETALLADO DE CKS'!E13</f>
        <v>44862</v>
      </c>
      <c r="C18" s="35">
        <f>[1]BALANCE!C15</f>
        <v>19787185</v>
      </c>
      <c r="D18" s="36" t="str">
        <f>[1]BALANCE!B15</f>
        <v>DUMAS PHARMACEUTICALS, SRL</v>
      </c>
      <c r="E18" s="37">
        <v>0</v>
      </c>
      <c r="F18" s="38">
        <f>[1]BALANCE!D15</f>
        <v>515070.56000000006</v>
      </c>
      <c r="G18" s="36">
        <f t="shared" si="0"/>
        <v>4723706.1099999994</v>
      </c>
    </row>
    <row r="19" spans="1:7" ht="34.5" customHeight="1" x14ac:dyDescent="0.25">
      <c r="A19" s="28">
        <v>10</v>
      </c>
      <c r="B19" s="34">
        <f>'[1]DETALLADO DE CKS'!E14</f>
        <v>44861</v>
      </c>
      <c r="C19" s="35">
        <f>[1]BALANCE!C16</f>
        <v>19762771</v>
      </c>
      <c r="D19" s="36" t="str">
        <f>[1]BALANCE!B16</f>
        <v>FELICIA ANTONIA LOPEZ MATA</v>
      </c>
      <c r="E19" s="37">
        <v>0</v>
      </c>
      <c r="F19" s="38">
        <f>[1]BALANCE!D16</f>
        <v>386650</v>
      </c>
      <c r="G19" s="36">
        <f t="shared" si="0"/>
        <v>4337056.1099999994</v>
      </c>
    </row>
    <row r="20" spans="1:7" ht="34.5" customHeight="1" x14ac:dyDescent="0.25">
      <c r="A20" s="28">
        <v>11</v>
      </c>
      <c r="B20" s="34">
        <f>'[1]DETALLADO DE CKS'!E15</f>
        <v>44861</v>
      </c>
      <c r="C20" s="35">
        <f>[1]BALANCE!C17</f>
        <v>19763758</v>
      </c>
      <c r="D20" s="36" t="str">
        <f>[1]BALANCE!B17</f>
        <v>SURGIPHARMA, S. R. L.</v>
      </c>
      <c r="E20" s="37">
        <v>0</v>
      </c>
      <c r="F20" s="38">
        <f>[1]BALANCE!D17</f>
        <v>228161.26</v>
      </c>
      <c r="G20" s="36">
        <f t="shared" si="0"/>
        <v>4108894.8499999996</v>
      </c>
    </row>
    <row r="21" spans="1:7" ht="34.5" customHeight="1" x14ac:dyDescent="0.25">
      <c r="A21" s="28">
        <v>12</v>
      </c>
      <c r="B21" s="34">
        <f>'[1]DETALLADO DE CKS'!E16</f>
        <v>44861</v>
      </c>
      <c r="C21" s="35">
        <f>[1]BALANCE!C18</f>
        <v>19763893</v>
      </c>
      <c r="D21" s="36" t="str">
        <f>[1]BALANCE!B18</f>
        <v>AMIPHARMA DOMINICANA, S. R. L.</v>
      </c>
      <c r="E21" s="37">
        <v>0</v>
      </c>
      <c r="F21" s="38">
        <f>[1]BALANCE!D18</f>
        <v>327750</v>
      </c>
      <c r="G21" s="36">
        <f t="shared" si="0"/>
        <v>3781144.8499999996</v>
      </c>
    </row>
    <row r="22" spans="1:7" ht="34.5" customHeight="1" x14ac:dyDescent="0.25">
      <c r="A22" s="28">
        <v>13</v>
      </c>
      <c r="B22" s="34">
        <f>'[1]DETALLADO DE CKS'!E17</f>
        <v>44861</v>
      </c>
      <c r="C22" s="35">
        <f>[1]BALANCE!C19</f>
        <v>19764039</v>
      </c>
      <c r="D22" s="36" t="str">
        <f>[1]BALANCE!B19</f>
        <v>BIO NOVA, S. R. L.</v>
      </c>
      <c r="E22" s="37">
        <v>0</v>
      </c>
      <c r="F22" s="38">
        <f>[1]BALANCE!D19</f>
        <v>283227.05</v>
      </c>
      <c r="G22" s="36">
        <f t="shared" si="0"/>
        <v>3497917.8</v>
      </c>
    </row>
    <row r="23" spans="1:7" ht="34.5" customHeight="1" x14ac:dyDescent="0.25">
      <c r="A23" s="28">
        <v>14</v>
      </c>
      <c r="B23" s="34">
        <f>'[1]DETALLADO DE CKS'!E18</f>
        <v>44861</v>
      </c>
      <c r="C23" s="35">
        <f>[1]BALANCE!C20</f>
        <v>19763160</v>
      </c>
      <c r="D23" s="36" t="str">
        <f>[1]BALANCE!B20</f>
        <v>GLOBAL MULTI-PHARMA DOMINICANA THM, S. R. L.</v>
      </c>
      <c r="E23" s="37">
        <v>0</v>
      </c>
      <c r="F23" s="38">
        <f>[1]BALANCE!D20</f>
        <v>519445</v>
      </c>
      <c r="G23" s="36">
        <f t="shared" si="0"/>
        <v>2978472.8</v>
      </c>
    </row>
    <row r="24" spans="1:7" ht="34.5" customHeight="1" x14ac:dyDescent="0.25">
      <c r="A24" s="28">
        <v>15</v>
      </c>
      <c r="B24" s="34">
        <f>'[1]DETALLADO DE CKS'!E19</f>
        <v>44861</v>
      </c>
      <c r="C24" s="35">
        <f>[1]BALANCE!C21</f>
        <v>19764124</v>
      </c>
      <c r="D24" s="36" t="str">
        <f>[1]BALANCE!B21</f>
        <v>DISTRIBUIDORA JUMELLES, S. R. L.</v>
      </c>
      <c r="E24" s="37">
        <v>0</v>
      </c>
      <c r="F24" s="38">
        <f>[1]BALANCE!D21</f>
        <v>228938</v>
      </c>
      <c r="G24" s="36">
        <f t="shared" si="0"/>
        <v>2749534.8</v>
      </c>
    </row>
    <row r="25" spans="1:7" ht="34.5" customHeight="1" x14ac:dyDescent="0.25">
      <c r="A25" s="28">
        <v>16</v>
      </c>
      <c r="B25" s="34">
        <f>'[1]DETALLADO DE CKS'!E20</f>
        <v>44861</v>
      </c>
      <c r="C25" s="35">
        <f>[1]BALANCE!C22</f>
        <v>19764325</v>
      </c>
      <c r="D25" s="36" t="str">
        <f>[1]BALANCE!B22</f>
        <v>SUPLIMED, S. R. L.</v>
      </c>
      <c r="E25" s="37">
        <v>0</v>
      </c>
      <c r="F25" s="38">
        <f>[1]BALANCE!D22</f>
        <v>579181.75</v>
      </c>
      <c r="G25" s="36">
        <f t="shared" si="0"/>
        <v>2170353.0499999998</v>
      </c>
    </row>
    <row r="26" spans="1:7" ht="34.5" customHeight="1" x14ac:dyDescent="0.25">
      <c r="A26" s="28">
        <v>17</v>
      </c>
      <c r="B26" s="34">
        <f>'[1]DETALLADO DE CKS'!E21</f>
        <v>44861</v>
      </c>
      <c r="C26" s="35">
        <f>[1]BALANCE!C23</f>
        <v>19763979</v>
      </c>
      <c r="D26" s="36" t="str">
        <f>[1]BALANCE!B23</f>
        <v>MORAMI, S. R. L.</v>
      </c>
      <c r="E26" s="37">
        <v>0</v>
      </c>
      <c r="F26" s="38">
        <f>[1]BALANCE!D23</f>
        <v>308750</v>
      </c>
      <c r="G26" s="36">
        <f t="shared" si="0"/>
        <v>1861603.0499999998</v>
      </c>
    </row>
    <row r="27" spans="1:7" ht="34.5" customHeight="1" x14ac:dyDescent="0.25">
      <c r="A27" s="28">
        <v>18</v>
      </c>
      <c r="B27" s="34">
        <f>'[1]DETALLADO DE CKS'!E22</f>
        <v>44861</v>
      </c>
      <c r="C27" s="35">
        <f>[1]BALANCE!C24</f>
        <v>19764887</v>
      </c>
      <c r="D27" s="36" t="str">
        <f>[1]BALANCE!B24</f>
        <v>ALTAGRACIA SANTANA PHARMA, S. R. L.</v>
      </c>
      <c r="E27" s="37">
        <v>0</v>
      </c>
      <c r="F27" s="38">
        <f>[1]BALANCE!D24</f>
        <v>240690</v>
      </c>
      <c r="G27" s="36">
        <f t="shared" si="0"/>
        <v>1620913.0499999998</v>
      </c>
    </row>
    <row r="28" spans="1:7" ht="34.5" customHeight="1" x14ac:dyDescent="0.25">
      <c r="A28" s="28">
        <v>19</v>
      </c>
      <c r="B28" s="34">
        <f>'[1]DETALLADO DE CKS'!E23</f>
        <v>44861</v>
      </c>
      <c r="C28" s="35">
        <f>[1]BALANCE!C25</f>
        <v>19762979</v>
      </c>
      <c r="D28" s="36" t="str">
        <f>[1]BALANCE!B25</f>
        <v>GRUPO FARMACEUTICO CAR-M, S. R. L.</v>
      </c>
      <c r="E28" s="37">
        <v>0</v>
      </c>
      <c r="F28" s="38">
        <f>[1]BALANCE!D25</f>
        <v>504564</v>
      </c>
      <c r="G28" s="36">
        <f t="shared" si="0"/>
        <v>1116349.0499999998</v>
      </c>
    </row>
    <row r="29" spans="1:7" ht="34.5" customHeight="1" x14ac:dyDescent="0.25">
      <c r="A29" s="28">
        <v>20</v>
      </c>
      <c r="B29" s="34">
        <f>'[1]DETALLADO DE CKS'!E24</f>
        <v>44861</v>
      </c>
      <c r="C29" s="35">
        <f>[1]BALANCE!C26</f>
        <v>19764228</v>
      </c>
      <c r="D29" s="36" t="str">
        <f>[1]BALANCE!B26</f>
        <v>RAFAEL SARANTE PERDOMO</v>
      </c>
      <c r="E29" s="37">
        <v>0</v>
      </c>
      <c r="F29" s="38">
        <f>[1]BALANCE!D26</f>
        <v>291017.25</v>
      </c>
      <c r="G29" s="36">
        <f t="shared" si="0"/>
        <v>825331.79999999981</v>
      </c>
    </row>
    <row r="30" spans="1:7" ht="34.5" customHeight="1" x14ac:dyDescent="0.25">
      <c r="A30" s="28">
        <v>21</v>
      </c>
      <c r="B30" s="34">
        <f>'[1]DETALLADO DE CKS'!E25</f>
        <v>44862</v>
      </c>
      <c r="C30" s="35">
        <f>[1]BALANCE!C27</f>
        <v>19784711</v>
      </c>
      <c r="D30" s="36" t="str">
        <f>[1]BALANCE!B27</f>
        <v>OSIRIS &amp; CO, S. A.</v>
      </c>
      <c r="E30" s="37">
        <v>0</v>
      </c>
      <c r="F30" s="38">
        <f>[1]BALANCE!D27</f>
        <v>336741.75</v>
      </c>
      <c r="G30" s="36">
        <f t="shared" si="0"/>
        <v>488590.04999999981</v>
      </c>
    </row>
    <row r="31" spans="1:7" ht="34.5" customHeight="1" x14ac:dyDescent="0.25">
      <c r="A31" s="28">
        <v>22</v>
      </c>
      <c r="B31" s="34">
        <f>'[1]DETALLADO DE CKS'!E26</f>
        <v>44861</v>
      </c>
      <c r="C31" s="35">
        <f>[1]BALANCE!C28</f>
        <v>19764519</v>
      </c>
      <c r="D31" s="36" t="str">
        <f>[1]BALANCE!B28</f>
        <v>WINDTELECOM, S. A.</v>
      </c>
      <c r="E31" s="37">
        <v>0</v>
      </c>
      <c r="F31" s="38">
        <f>[1]BALANCE!D28</f>
        <v>69135.62</v>
      </c>
      <c r="G31" s="36">
        <f t="shared" si="0"/>
        <v>419454.42999999982</v>
      </c>
    </row>
    <row r="32" spans="1:7" ht="34.5" customHeight="1" x14ac:dyDescent="0.25">
      <c r="A32" s="28">
        <v>23</v>
      </c>
      <c r="B32" s="34">
        <f>'[1]DETALLADO DE CKS'!E27</f>
        <v>44865</v>
      </c>
      <c r="C32" s="35">
        <f>[1]BALANCE!C29</f>
        <v>19830972</v>
      </c>
      <c r="D32" s="36" t="str">
        <f>[1]BALANCE!B29</f>
        <v>COLECTOR DE IMPUESTOS INTERNOS</v>
      </c>
      <c r="E32" s="37">
        <v>0</v>
      </c>
      <c r="F32" s="38">
        <f>[1]BALANCE!D29</f>
        <v>405936.17</v>
      </c>
      <c r="G32" s="36">
        <f t="shared" si="0"/>
        <v>13518.259999999835</v>
      </c>
    </row>
    <row r="33" spans="1:19" ht="34.5" customHeight="1" x14ac:dyDescent="0.25">
      <c r="A33" s="28">
        <v>24</v>
      </c>
      <c r="B33" s="34">
        <f>'[1]DETALLADO DE CKS'!E28</f>
        <v>0</v>
      </c>
      <c r="C33" s="35" t="str">
        <f>[1]BALANCE!C30</f>
        <v>N/A</v>
      </c>
      <c r="D33" s="36" t="str">
        <f>[1]BALANCE!B30</f>
        <v>BANRESERVAS</v>
      </c>
      <c r="E33" s="37">
        <v>0</v>
      </c>
      <c r="F33" s="38">
        <f>[1]BALANCE!D30</f>
        <v>12236.05</v>
      </c>
      <c r="G33" s="36">
        <f t="shared" si="0"/>
        <v>1282.2099999998354</v>
      </c>
    </row>
    <row r="34" spans="1:19" ht="30" customHeight="1" x14ac:dyDescent="0.25">
      <c r="A34" s="52" t="s">
        <v>15</v>
      </c>
      <c r="B34" s="52"/>
      <c r="C34" s="39"/>
      <c r="D34" s="40"/>
      <c r="E34" s="41"/>
      <c r="F34" s="42">
        <f>SUM(F11:F33)</f>
        <v>8405522.7300000004</v>
      </c>
      <c r="G34" s="43">
        <f>G33</f>
        <v>1282.2099999998354</v>
      </c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30" customHeight="1" x14ac:dyDescent="0.25">
      <c r="B35" s="40"/>
      <c r="C35" s="40"/>
      <c r="D35" s="40" t="s">
        <v>16</v>
      </c>
      <c r="E35" s="40"/>
      <c r="F35" s="44"/>
      <c r="G35" s="45">
        <f>+F34+G34</f>
        <v>8406804.9399999995</v>
      </c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30" customHeight="1" x14ac:dyDescent="0.2">
      <c r="G36" s="27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30" customHeight="1" x14ac:dyDescent="0.2">
      <c r="G37" s="27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30" customHeight="1" x14ac:dyDescent="0.2">
      <c r="F38" s="47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 x14ac:dyDescent="0.25">
      <c r="B39" s="53" t="s">
        <v>17</v>
      </c>
      <c r="C39" s="53"/>
      <c r="D39" s="48" t="s">
        <v>18</v>
      </c>
      <c r="E39" s="53" t="s">
        <v>19</v>
      </c>
      <c r="F39" s="53"/>
      <c r="G39" s="53"/>
      <c r="H39" s="49"/>
      <c r="I39" s="49"/>
      <c r="J39" s="49"/>
    </row>
    <row r="40" spans="1:19" ht="15.75" x14ac:dyDescent="0.2">
      <c r="B40" s="54" t="s">
        <v>20</v>
      </c>
      <c r="C40" s="54"/>
      <c r="D40" s="50" t="s">
        <v>21</v>
      </c>
      <c r="E40" s="55" t="s">
        <v>22</v>
      </c>
      <c r="F40" s="55"/>
      <c r="G40" s="55"/>
      <c r="H40" s="51"/>
      <c r="I40" s="51"/>
      <c r="J40" s="51"/>
    </row>
    <row r="41" spans="1:19" ht="30" customHeight="1" x14ac:dyDescent="0.2">
      <c r="B41" s="40"/>
      <c r="C41" s="40"/>
      <c r="D41" s="40"/>
      <c r="E41" s="40"/>
      <c r="F41" s="44"/>
      <c r="G41" s="40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0" customHeight="1" x14ac:dyDescent="0.2">
      <c r="B42" s="40"/>
      <c r="C42" s="40"/>
      <c r="D42" s="40"/>
      <c r="E42" s="40"/>
      <c r="F42" s="44"/>
      <c r="G42" s="40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30" customHeight="1" x14ac:dyDescent="0.2">
      <c r="B43" s="40"/>
      <c r="C43" s="40"/>
      <c r="D43" s="40"/>
      <c r="E43" s="40"/>
      <c r="F43" s="44"/>
      <c r="G43" s="40"/>
      <c r="J43" s="5"/>
      <c r="K43" s="5"/>
      <c r="L43" s="5"/>
      <c r="M43" s="5"/>
      <c r="N43" s="5"/>
      <c r="O43" s="5"/>
      <c r="P43" s="5"/>
      <c r="Q43" s="5"/>
      <c r="R43" s="5"/>
      <c r="S43" s="5"/>
    </row>
  </sheetData>
  <mergeCells count="11">
    <mergeCell ref="A6:D6"/>
    <mergeCell ref="E6:G6"/>
    <mergeCell ref="B1:G1"/>
    <mergeCell ref="B2:G2"/>
    <mergeCell ref="A3:G3"/>
    <mergeCell ref="B5:G5"/>
    <mergeCell ref="A34:B34"/>
    <mergeCell ref="B39:C39"/>
    <mergeCell ref="E39:G39"/>
    <mergeCell ref="B40:C40"/>
    <mergeCell ref="E40:G40"/>
  </mergeCells>
  <printOptions horizontalCentered="1"/>
  <pageMargins left="0.47244094488188981" right="0.23622047244094491" top="0.23" bottom="0.23" header="0.2" footer="0.2"/>
  <pageSetup scale="73" fitToHeight="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alcantara</dc:creator>
  <cp:lastModifiedBy>ORTOPEDIA EM DARIO C</cp:lastModifiedBy>
  <cp:lastPrinted>2022-11-25T18:47:24Z</cp:lastPrinted>
  <dcterms:created xsi:type="dcterms:W3CDTF">2022-11-21T16:17:03Z</dcterms:created>
  <dcterms:modified xsi:type="dcterms:W3CDTF">2022-11-25T18:48:11Z</dcterms:modified>
</cp:coreProperties>
</file>