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BANCO'!$A$1:$G$51</definedName>
    <definedName name="_xlnm.Print_Titles" localSheetId="0">'LIBRO BANCO'!$1:$8</definedName>
  </definedNames>
  <calcPr calcId="152511"/>
</workbook>
</file>

<file path=xl/calcChain.xml><?xml version="1.0" encoding="utf-8"?>
<calcChain xmlns="http://schemas.openxmlformats.org/spreadsheetml/2006/main">
  <c r="E44" i="1" l="1"/>
  <c r="F39" i="1"/>
  <c r="D39" i="1"/>
  <c r="C39" i="1"/>
  <c r="B39" i="1"/>
  <c r="F38" i="1"/>
  <c r="D38" i="1"/>
  <c r="C38" i="1"/>
  <c r="B38" i="1"/>
  <c r="F37" i="1"/>
  <c r="D37" i="1"/>
  <c r="C37" i="1"/>
  <c r="B37" i="1"/>
  <c r="F35" i="1"/>
  <c r="D35" i="1"/>
  <c r="C35" i="1"/>
  <c r="B35" i="1"/>
  <c r="F34" i="1"/>
  <c r="D34" i="1"/>
  <c r="C34" i="1"/>
  <c r="B34" i="1"/>
  <c r="F33" i="1"/>
  <c r="D33" i="1"/>
  <c r="C33" i="1"/>
  <c r="B33" i="1"/>
  <c r="F31" i="1"/>
  <c r="D31" i="1"/>
  <c r="C31" i="1"/>
  <c r="B31" i="1"/>
  <c r="F30" i="1"/>
  <c r="D30" i="1"/>
  <c r="C30" i="1"/>
  <c r="B30" i="1"/>
  <c r="F29" i="1"/>
  <c r="D29" i="1"/>
  <c r="C29" i="1"/>
  <c r="B29" i="1"/>
  <c r="F28" i="1"/>
  <c r="D28" i="1"/>
  <c r="C28" i="1"/>
  <c r="B28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F11" i="1"/>
  <c r="D11" i="1"/>
  <c r="C11" i="1"/>
  <c r="B11" i="1"/>
  <c r="F10" i="1"/>
  <c r="D10" i="1"/>
  <c r="C10" i="1"/>
  <c r="B10" i="1"/>
  <c r="F9" i="1"/>
  <c r="F44" i="1" s="1"/>
  <c r="D9" i="1"/>
  <c r="C9" i="1"/>
  <c r="B9" i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</calcChain>
</file>

<file path=xl/sharedStrings.xml><?xml version="1.0" encoding="utf-8"?>
<sst xmlns="http://schemas.openxmlformats.org/spreadsheetml/2006/main" count="27" uniqueCount="25">
  <si>
    <t>SERVICIO REGIONAL DE SALUD</t>
  </si>
  <si>
    <t xml:space="preserve">REGION: </t>
  </si>
  <si>
    <r>
      <t>ESTABLECIMIENTO:</t>
    </r>
    <r>
      <rPr>
        <sz val="12"/>
        <rFont val="Arial"/>
        <family val="2"/>
      </rPr>
      <t xml:space="preserve">  HOSPITAL TRAUMATOLOGICO DR. DARIO CONTRERAS</t>
    </r>
  </si>
  <si>
    <t xml:space="preserve">CUENTA BANCARIA NO. </t>
  </si>
  <si>
    <t>240-011337-2</t>
  </si>
  <si>
    <t>BALANCE   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</si>
  <si>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</si>
  <si>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</si>
  <si>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</si>
  <si>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</si>
  <si>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</si>
  <si>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</si>
  <si>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</si>
  <si>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A CUENTA UNICA</t>
  </si>
  <si>
    <t>REVERSADO POR CUENTA INACTIVA</t>
  </si>
  <si>
    <t>REVERSADO POR EL BANCO</t>
  </si>
  <si>
    <t xml:space="preserve">CARGO POR EL 0.15% EN EL MES DE ENERO 2022 </t>
  </si>
  <si>
    <t xml:space="preserve">CARGO POR COMISION PAGO DGII, NETBANKING Y COMISION TSS/ 399619875/367842193 EN EL MES DE ENERO 2022 </t>
  </si>
  <si>
    <t>CARGO POR COMISION DE MANEJO DE CUENTA EN EL MES DE ENERO 2022</t>
  </si>
  <si>
    <t>TOTAL GENERAL</t>
  </si>
  <si>
    <t>DR. CESAR A. ROQUE BEATO</t>
  </si>
  <si>
    <t xml:space="preserve">LICDO. LUIS OLIVO PAYANO </t>
  </si>
  <si>
    <t>DIRECTOR GENERAL</t>
  </si>
  <si>
    <t>GERENTE FINANCIERO</t>
  </si>
  <si>
    <t>RELACION DE INGRESOS Y EGRESOS POR VENTAS DE SERVICIOS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</si>
</sst>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sz val="11"/>
      <color indexed="6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6" borderId="0" applyNumberFormat="0" applyBorder="0" applyAlignment="0" applyProtection="0"/>
    <xf numFmtId="0" fontId="21" fillId="18" borderId="7" applyNumberFormat="0" applyAlignment="0" applyProtection="0"/>
    <xf numFmtId="0" fontId="22" fillId="19" borderId="8" applyNumberForma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25" fillId="9" borderId="7" applyNumberFormat="0" applyAlignment="0" applyProtection="0"/>
    <xf numFmtId="165" fontId="2" fillId="0" borderId="0" applyFont="0" applyFill="0" applyBorder="0" applyAlignment="0" applyProtection="0"/>
    <xf numFmtId="0" fontId="26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7" fillId="24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25" borderId="10" applyNumberFormat="0" applyFont="0" applyAlignment="0" applyProtection="0"/>
    <xf numFmtId="0" fontId="28" fillId="18" borderId="1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24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</cellStyleXfs>
  <cellXfs count="61">
    <xf numFmtId="0" fontId="0" fillId="0" borderId="0" xfId="0"/>
    <xf numFmtId="0" fontId="0" fillId="0" borderId="0" xfId="0" applyNumberFormat="1"/>
    <xf numFmtId="0" fontId="0" fillId="0" borderId="0" xfId="0" applyBorder="1"/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7" fillId="3" borderId="2" xfId="0" applyNumberFormat="1" applyFont="1" applyFill="1" applyBorder="1"/>
    <xf numFmtId="0" fontId="7" fillId="0" borderId="3" xfId="0" applyNumberFormat="1" applyFont="1" applyBorder="1"/>
    <xf numFmtId="0" fontId="13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3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wrapText="1"/>
    </xf>
    <xf numFmtId="1" fontId="8" fillId="0" borderId="5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wrapText="1"/>
    </xf>
    <xf numFmtId="4" fontId="13" fillId="2" borderId="6" xfId="0" applyNumberFormat="1" applyFont="1" applyFill="1" applyBorder="1" applyAlignment="1">
      <alignment horizontal="right"/>
    </xf>
    <xf numFmtId="4" fontId="14" fillId="2" borderId="5" xfId="0" applyNumberFormat="1" applyFont="1" applyFill="1" applyBorder="1"/>
    <xf numFmtId="4" fontId="13" fillId="2" borderId="6" xfId="0" applyNumberFormat="1" applyFont="1" applyFill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/>
    </xf>
    <xf numFmtId="4" fontId="13" fillId="2" borderId="3" xfId="0" applyNumberFormat="1" applyFont="1" applyFill="1" applyBorder="1" applyAlignment="1">
      <alignment horizontal="right"/>
    </xf>
    <xf numFmtId="4" fontId="13" fillId="2" borderId="4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wrapText="1"/>
    </xf>
    <xf numFmtId="4" fontId="13" fillId="2" borderId="0" xfId="0" applyNumberFormat="1" applyFont="1" applyFill="1" applyBorder="1" applyAlignment="1">
      <alignment horizontal="right"/>
    </xf>
    <xf numFmtId="4" fontId="13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5" fillId="2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2" borderId="0" xfId="0" applyNumberFormat="1" applyFill="1"/>
    <xf numFmtId="4" fontId="0" fillId="0" borderId="0" xfId="0" applyNumberFormat="1"/>
    <xf numFmtId="0" fontId="16" fillId="0" borderId="0" xfId="1" applyFont="1" applyBorder="1" applyAlignment="1">
      <alignment wrapText="1"/>
    </xf>
    <xf numFmtId="0" fontId="17" fillId="0" borderId="0" xfId="1" applyFont="1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 horizontal="right"/>
    </xf>
    <xf numFmtId="0" fontId="16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7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%20MINORKA%20PAULINO\RELACION%20VENTA%20DE%20SERVICIOS\RELACION%20DE%20CHEQUES%20-%20VENTA%20DE%20SERVICIOS%20Y%20OTROS%20INGRESOS-%20ENER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</sheetNames>
    <sheetDataSet>
      <sheetData sheetId="0">
        <row r="7">
          <cell r="B7" t="str">
            <v>MORAMI, SRL</v>
          </cell>
          <cell r="C7">
            <v>14825937</v>
          </cell>
          <cell r="D7">
            <v>44565</v>
          </cell>
          <cell r="J7">
            <v>612600</v>
          </cell>
        </row>
        <row r="8">
          <cell r="B8" t="str">
            <v>PRODUCTOS QUIMICOS AVANZADOS PROQUIA, SRL</v>
          </cell>
          <cell r="C8">
            <v>14826026</v>
          </cell>
          <cell r="D8">
            <v>44565</v>
          </cell>
          <cell r="J8">
            <v>173907</v>
          </cell>
        </row>
        <row r="9">
          <cell r="B9" t="str">
            <v>MACROTECH FARMACEUTICA, SRL</v>
          </cell>
          <cell r="C9">
            <v>14826072</v>
          </cell>
          <cell r="D9">
            <v>44565</v>
          </cell>
          <cell r="J9">
            <v>226429.72</v>
          </cell>
        </row>
        <row r="10">
          <cell r="B10" t="str">
            <v>SUPLIMED, SRL</v>
          </cell>
          <cell r="C10">
            <v>14825981</v>
          </cell>
          <cell r="D10">
            <v>44565</v>
          </cell>
          <cell r="J10">
            <v>482410</v>
          </cell>
        </row>
        <row r="11">
          <cell r="B11" t="str">
            <v>INVERSIONES SUERO GUZMAN, SRL</v>
          </cell>
          <cell r="C11">
            <v>14825877</v>
          </cell>
          <cell r="D11">
            <v>44565</v>
          </cell>
          <cell r="J11">
            <v>333687.5</v>
          </cell>
        </row>
        <row r="12">
          <cell r="B12" t="str">
            <v>HEBRON MEDICAL, SRL</v>
          </cell>
          <cell r="C12">
            <v>14865350</v>
          </cell>
          <cell r="D12">
            <v>44567</v>
          </cell>
          <cell r="J12">
            <v>646000</v>
          </cell>
        </row>
        <row r="13">
          <cell r="B13" t="str">
            <v>FARMACO INTERNACIONAL, SRL</v>
          </cell>
          <cell r="C13">
            <v>14877584</v>
          </cell>
          <cell r="D13">
            <v>44568</v>
          </cell>
          <cell r="J13">
            <v>350168.15</v>
          </cell>
        </row>
        <row r="14">
          <cell r="B14" t="str">
            <v>WIND TELECOM, S.A</v>
          </cell>
          <cell r="C14">
            <v>14877161</v>
          </cell>
          <cell r="D14">
            <v>44568</v>
          </cell>
          <cell r="J14">
            <v>69135.62</v>
          </cell>
        </row>
        <row r="15">
          <cell r="B15" t="str">
            <v xml:space="preserve">COLECTOR DE IMPUESTOS INTERNOS </v>
          </cell>
          <cell r="C15">
            <v>14877239</v>
          </cell>
          <cell r="D15">
            <v>44568</v>
          </cell>
          <cell r="J15">
            <v>1590.98</v>
          </cell>
        </row>
        <row r="16">
          <cell r="B16" t="str">
            <v>SERVICIOS GRAFICOS BETILIO ROMANO, SRL</v>
          </cell>
          <cell r="C16">
            <v>14880385</v>
          </cell>
          <cell r="D16">
            <v>44568</v>
          </cell>
          <cell r="J16">
            <v>134718.6</v>
          </cell>
        </row>
        <row r="17">
          <cell r="B17" t="str">
            <v xml:space="preserve">COLECTOR DE IMPUESTOS INTERNOS </v>
          </cell>
          <cell r="C17">
            <v>14924204</v>
          </cell>
          <cell r="D17">
            <v>44573</v>
          </cell>
          <cell r="J17">
            <v>472628.83</v>
          </cell>
        </row>
        <row r="18">
          <cell r="B18" t="str">
            <v>BIXMORE GLOBAL BUSINESS, SRL</v>
          </cell>
          <cell r="C18">
            <v>14939358</v>
          </cell>
          <cell r="D18">
            <v>44574</v>
          </cell>
          <cell r="J18">
            <v>239400</v>
          </cell>
        </row>
        <row r="19">
          <cell r="B19" t="str">
            <v>TENDAMED, SRL</v>
          </cell>
          <cell r="C19">
            <v>14939241</v>
          </cell>
          <cell r="D19">
            <v>44574</v>
          </cell>
          <cell r="J19">
            <v>140879</v>
          </cell>
        </row>
        <row r="20">
          <cell r="B20" t="str">
            <v>RAMISOL, SRL</v>
          </cell>
          <cell r="C20">
            <v>14939293</v>
          </cell>
          <cell r="D20">
            <v>44574</v>
          </cell>
          <cell r="J20">
            <v>636500</v>
          </cell>
        </row>
        <row r="21">
          <cell r="B21" t="str">
            <v>SSP SERVISALUD PREMIUM, SRL</v>
          </cell>
          <cell r="C21">
            <v>14957878</v>
          </cell>
          <cell r="D21">
            <v>44575</v>
          </cell>
          <cell r="J21">
            <v>577299.76</v>
          </cell>
        </row>
        <row r="22">
          <cell r="B22" t="str">
            <v>DISTRIBUIDORES INTERNACIONALES DE PETROLEO, S.A.</v>
          </cell>
          <cell r="C22">
            <v>14956930</v>
          </cell>
          <cell r="D22">
            <v>44575</v>
          </cell>
          <cell r="J22">
            <v>90250</v>
          </cell>
        </row>
        <row r="23">
          <cell r="B23" t="str">
            <v xml:space="preserve">COLECTOR DE IMPUESTOS INTERNOS </v>
          </cell>
          <cell r="C23">
            <v>15005552</v>
          </cell>
          <cell r="D23">
            <v>44579</v>
          </cell>
          <cell r="J23">
            <v>18877.48</v>
          </cell>
        </row>
        <row r="24">
          <cell r="B24" t="str">
            <v>COMPAÑÍA DOMINICANA DE TELEFONOS, S.A.</v>
          </cell>
          <cell r="C24">
            <v>15023390</v>
          </cell>
          <cell r="D24">
            <v>44580</v>
          </cell>
          <cell r="J24">
            <v>390278.16</v>
          </cell>
        </row>
        <row r="25">
          <cell r="B25" t="str">
            <v>HOSPITECH, SRL</v>
          </cell>
          <cell r="C25">
            <v>15023461</v>
          </cell>
          <cell r="D25">
            <v>44580</v>
          </cell>
          <cell r="J25">
            <v>617500</v>
          </cell>
        </row>
        <row r="26">
          <cell r="B26" t="str">
            <v>AUTANA HOLDING, SRL</v>
          </cell>
          <cell r="C26">
            <v>15023520</v>
          </cell>
          <cell r="D26">
            <v>44580</v>
          </cell>
          <cell r="J26">
            <v>630010.21</v>
          </cell>
        </row>
        <row r="27">
          <cell r="B27" t="str">
            <v>ADDY ROSADO</v>
          </cell>
          <cell r="C27">
            <v>15023575</v>
          </cell>
          <cell r="D27">
            <v>44580</v>
          </cell>
          <cell r="J27">
            <v>28998.62</v>
          </cell>
        </row>
        <row r="28">
          <cell r="B28" t="str">
            <v>RONAJUS FARMACEUTICA, SRL</v>
          </cell>
          <cell r="C28">
            <v>15045476</v>
          </cell>
          <cell r="D28">
            <v>44581</v>
          </cell>
          <cell r="J28">
            <v>597550</v>
          </cell>
        </row>
        <row r="29">
          <cell r="B29" t="str">
            <v>PROFARES, SRL</v>
          </cell>
          <cell r="C29">
            <v>15074310</v>
          </cell>
          <cell r="D29">
            <v>44586</v>
          </cell>
          <cell r="J29">
            <v>441393.75</v>
          </cell>
        </row>
        <row r="30">
          <cell r="B30" t="str">
            <v>MULTISERVICIOS LFRENOS EIRL</v>
          </cell>
          <cell r="C30">
            <v>15078800</v>
          </cell>
          <cell r="D30">
            <v>44586</v>
          </cell>
          <cell r="J30">
            <v>55988.47</v>
          </cell>
        </row>
        <row r="31">
          <cell r="B31" t="str">
            <v>SERVICIOS MULTIPLES COMERCIALES SEMCO, SRL</v>
          </cell>
          <cell r="C31">
            <v>15111419</v>
          </cell>
          <cell r="D31">
            <v>44588</v>
          </cell>
          <cell r="J31">
            <v>853531.76</v>
          </cell>
        </row>
        <row r="32">
          <cell r="B32" t="str">
            <v>ISABEL MARIA ARREDONDO</v>
          </cell>
          <cell r="C32">
            <v>15111572</v>
          </cell>
          <cell r="D32">
            <v>44588</v>
          </cell>
          <cell r="J32">
            <v>12459.62</v>
          </cell>
        </row>
        <row r="33">
          <cell r="B33" t="str">
            <v>EPX DOMINICANA, SRL</v>
          </cell>
          <cell r="C33">
            <v>15111905</v>
          </cell>
          <cell r="D33">
            <v>44588</v>
          </cell>
          <cell r="J33">
            <v>294500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topLeftCell="A37" zoomScale="85" zoomScaleNormal="85" zoomScalePageLayoutView="85" workbookViewId="0">
      <selection activeCell="D47" sqref="D47"/>
    </sheetView>
  </sheetViews>
  <sheetFormatPr baseColWidth="10" defaultRowHeight="12.75" x14ac:dyDescent="0.2"/>
  <cols>
    <col min="1" max="1" width="5.42578125" style="1" customWidth="1"/>
    <col min="2" max="2" width="13" customWidth="1"/>
    <col min="3" max="3" width="21" customWidth="1"/>
    <col min="4" max="4" width="59.85546875" style="48" customWidth="1"/>
    <col min="5" max="5" width="22.42578125" style="49" customWidth="1"/>
    <col min="6" max="6" width="21.140625" style="37" customWidth="1"/>
    <col min="7" max="7" width="21.85546875" customWidth="1"/>
  </cols>
  <sheetData>
    <row r="1" spans="1:13" ht="28.35" customHeight="1" x14ac:dyDescent="0.4">
      <c r="B1" s="53" t="s">
        <v>0</v>
      </c>
      <c r="C1" s="53"/>
      <c r="D1" s="53"/>
      <c r="E1" s="53"/>
      <c r="F1" s="53"/>
      <c r="G1" s="53"/>
    </row>
    <row r="2" spans="1:13" ht="21.6" customHeight="1" x14ac:dyDescent="0.2">
      <c r="B2" s="54" t="s">
        <v>24</v>
      </c>
      <c r="C2" s="54"/>
      <c r="D2" s="54"/>
      <c r="E2" s="54"/>
      <c r="F2" s="54"/>
      <c r="G2" s="54"/>
      <c r="H2" s="3"/>
      <c r="I2" s="3"/>
      <c r="J2" s="2"/>
      <c r="K2" s="2"/>
      <c r="L2" s="2"/>
      <c r="M2" s="2"/>
    </row>
    <row r="3" spans="1:13" ht="30.6" customHeight="1" x14ac:dyDescent="0.25">
      <c r="B3" s="4" t="s">
        <v>1</v>
      </c>
      <c r="C3" s="5">
        <v>0</v>
      </c>
      <c r="D3" s="55" t="s">
        <v>2</v>
      </c>
      <c r="E3" s="55"/>
      <c r="F3" s="55"/>
      <c r="G3" s="6"/>
      <c r="H3" s="2"/>
      <c r="I3" s="2"/>
      <c r="J3" s="2"/>
    </row>
    <row r="4" spans="1:13" ht="18" customHeight="1" x14ac:dyDescent="0.2">
      <c r="B4" s="56"/>
      <c r="C4" s="57"/>
      <c r="D4" s="57"/>
      <c r="E4" s="57"/>
      <c r="F4" s="57"/>
      <c r="G4" s="57"/>
    </row>
    <row r="5" spans="1:13" ht="28.15" customHeight="1" x14ac:dyDescent="0.35">
      <c r="A5" s="58" t="s">
        <v>3</v>
      </c>
      <c r="B5" s="58"/>
      <c r="C5" s="58"/>
      <c r="D5" s="58"/>
      <c r="E5" s="59" t="s">
        <v>4</v>
      </c>
      <c r="F5" s="59"/>
      <c r="G5" s="60"/>
    </row>
    <row r="6" spans="1:13" ht="15.75" customHeight="1" x14ac:dyDescent="0.25">
      <c r="B6" s="7"/>
      <c r="C6" s="8"/>
      <c r="D6" s="9"/>
      <c r="E6" s="10"/>
      <c r="F6" s="11"/>
      <c r="G6" s="12"/>
    </row>
    <row r="7" spans="1:13" ht="23.25" customHeight="1" x14ac:dyDescent="0.25">
      <c r="A7" s="13"/>
      <c r="B7" s="50" t="s">
        <v>5</v>
      </c>
      <c r="C7" s="50"/>
      <c r="D7" s="50"/>
      <c r="E7" s="50"/>
      <c r="F7" s="50"/>
      <c r="G7" s="14">
        <v>3672749.46</v>
      </c>
    </row>
    <row r="8" spans="1:13" ht="42.75" customHeight="1" x14ac:dyDescent="0.25">
      <c r="A8" s="15" t="s">
        <v>6</v>
      </c>
      <c r="B8" s="16" t="s">
        <v>7</v>
      </c>
      <c r="C8" s="17" t="s">
        <v>8</v>
      </c>
      <c r="D8" s="18" t="s">
        <v>9</v>
      </c>
      <c r="E8" s="16" t="s">
        <v>10</v>
      </c>
      <c r="F8" s="19" t="s">
        <v>11</v>
      </c>
      <c r="G8" s="20" t="s">
        <v>12</v>
      </c>
    </row>
    <row r="9" spans="1:13" ht="33" customHeight="1" x14ac:dyDescent="0.25">
      <c r="A9" s="21">
        <v>1</v>
      </c>
      <c r="B9" s="22">
        <f>'[1]DETALLADO DE CKS'!D7</f>
        <v>44565</v>
      </c>
      <c r="C9" s="23">
        <f>'[1]DETALLADO DE CKS'!C7</f>
        <v>14825937</v>
      </c>
      <c r="D9" s="24" t="str">
        <f>'[1]DETALLADO DE CKS'!B7</f>
        <v>MORAMI, SRL</v>
      </c>
      <c r="E9" s="25">
        <v>0</v>
      </c>
      <c r="F9" s="26">
        <f>'[1]DETALLADO DE CKS'!J7</f>
        <v>612600</v>
      </c>
      <c r="G9" s="27">
        <f>G7+E9-F9</f>
        <v>3060149.46</v>
      </c>
    </row>
    <row r="10" spans="1:13" ht="33.75" customHeight="1" x14ac:dyDescent="0.25">
      <c r="A10" s="28">
        <v>2</v>
      </c>
      <c r="B10" s="22">
        <f>'[1]DETALLADO DE CKS'!D8</f>
        <v>44565</v>
      </c>
      <c r="C10" s="23">
        <f>'[1]DETALLADO DE CKS'!C8</f>
        <v>14826026</v>
      </c>
      <c r="D10" s="24" t="str">
        <f>'[1]DETALLADO DE CKS'!B8</f>
        <v>PRODUCTOS QUIMICOS AVANZADOS PROQUIA, SRL</v>
      </c>
      <c r="E10" s="25">
        <v>0</v>
      </c>
      <c r="F10" s="26">
        <f>'[1]DETALLADO DE CKS'!J8</f>
        <v>173907</v>
      </c>
      <c r="G10" s="27">
        <f>G9+E10-F10</f>
        <v>2886242.46</v>
      </c>
    </row>
    <row r="11" spans="1:13" ht="31.5" customHeight="1" x14ac:dyDescent="0.25">
      <c r="A11" s="21">
        <v>3</v>
      </c>
      <c r="B11" s="22">
        <f>'[1]DETALLADO DE CKS'!D9</f>
        <v>44565</v>
      </c>
      <c r="C11" s="23">
        <f>'[1]DETALLADO DE CKS'!C9</f>
        <v>14826072</v>
      </c>
      <c r="D11" s="24" t="str">
        <f>'[1]DETALLADO DE CKS'!B9</f>
        <v>MACROTECH FARMACEUTICA, SRL</v>
      </c>
      <c r="E11" s="25">
        <v>0</v>
      </c>
      <c r="F11" s="26">
        <f>'[1]DETALLADO DE CKS'!J9</f>
        <v>226429.72</v>
      </c>
      <c r="G11" s="27">
        <f t="shared" ref="G11:G43" si="0">G10+E11-F11</f>
        <v>2659812.7399999998</v>
      </c>
    </row>
    <row r="12" spans="1:13" ht="30" customHeight="1" x14ac:dyDescent="0.25">
      <c r="A12" s="21">
        <v>4</v>
      </c>
      <c r="B12" s="22">
        <f>'[1]DETALLADO DE CKS'!D10</f>
        <v>44565</v>
      </c>
      <c r="C12" s="23">
        <f>'[1]DETALLADO DE CKS'!C10</f>
        <v>14825981</v>
      </c>
      <c r="D12" s="24" t="str">
        <f>'[1]DETALLADO DE CKS'!B10</f>
        <v>SUPLIMED, SRL</v>
      </c>
      <c r="E12" s="25">
        <v>0</v>
      </c>
      <c r="F12" s="26">
        <f>'[1]DETALLADO DE CKS'!J10</f>
        <v>482410</v>
      </c>
      <c r="G12" s="27">
        <f t="shared" si="0"/>
        <v>2177402.7399999998</v>
      </c>
    </row>
    <row r="13" spans="1:13" ht="33" customHeight="1" x14ac:dyDescent="0.25">
      <c r="A13" s="28">
        <v>5</v>
      </c>
      <c r="B13" s="22">
        <f>'[1]DETALLADO DE CKS'!D11</f>
        <v>44565</v>
      </c>
      <c r="C13" s="23">
        <f>'[1]DETALLADO DE CKS'!C11</f>
        <v>14825877</v>
      </c>
      <c r="D13" s="24" t="str">
        <f>'[1]DETALLADO DE CKS'!B11</f>
        <v>INVERSIONES SUERO GUZMAN, SRL</v>
      </c>
      <c r="E13" s="25">
        <v>0</v>
      </c>
      <c r="F13" s="26">
        <f>'[1]DETALLADO DE CKS'!J11</f>
        <v>333687.5</v>
      </c>
      <c r="G13" s="27">
        <f t="shared" si="0"/>
        <v>1843715.2399999998</v>
      </c>
    </row>
    <row r="14" spans="1:13" ht="34.5" customHeight="1" x14ac:dyDescent="0.25">
      <c r="A14" s="21">
        <v>6</v>
      </c>
      <c r="B14" s="22">
        <f>'[1]DETALLADO DE CKS'!D12</f>
        <v>44567</v>
      </c>
      <c r="C14" s="23">
        <f>'[1]DETALLADO DE CKS'!C12</f>
        <v>14865350</v>
      </c>
      <c r="D14" s="24" t="str">
        <f>'[1]DETALLADO DE CKS'!B12</f>
        <v>HEBRON MEDICAL, SRL</v>
      </c>
      <c r="E14" s="25">
        <v>0</v>
      </c>
      <c r="F14" s="26">
        <f>'[1]DETALLADO DE CKS'!J12</f>
        <v>646000</v>
      </c>
      <c r="G14" s="27">
        <f t="shared" si="0"/>
        <v>1197715.2399999998</v>
      </c>
    </row>
    <row r="15" spans="1:13" ht="36" customHeight="1" x14ac:dyDescent="0.25">
      <c r="A15" s="21">
        <v>7</v>
      </c>
      <c r="B15" s="22">
        <f>'[1]DETALLADO DE CKS'!D13</f>
        <v>44568</v>
      </c>
      <c r="C15" s="23">
        <f>'[1]DETALLADO DE CKS'!C13</f>
        <v>14877584</v>
      </c>
      <c r="D15" s="24" t="str">
        <f>'[1]DETALLADO DE CKS'!B13</f>
        <v>FARMACO INTERNACIONAL, SRL</v>
      </c>
      <c r="E15" s="25">
        <v>0</v>
      </c>
      <c r="F15" s="26">
        <f>'[1]DETALLADO DE CKS'!J13</f>
        <v>350168.15</v>
      </c>
      <c r="G15" s="27">
        <f t="shared" si="0"/>
        <v>847547.08999999973</v>
      </c>
    </row>
    <row r="16" spans="1:13" ht="32.25" customHeight="1" x14ac:dyDescent="0.25">
      <c r="A16" s="28">
        <v>8</v>
      </c>
      <c r="B16" s="22">
        <f>'[1]DETALLADO DE CKS'!D14</f>
        <v>44568</v>
      </c>
      <c r="C16" s="23">
        <f>'[1]DETALLADO DE CKS'!C14</f>
        <v>14877161</v>
      </c>
      <c r="D16" s="24" t="str">
        <f>'[1]DETALLADO DE CKS'!B14</f>
        <v>WIND TELECOM, S.A</v>
      </c>
      <c r="E16" s="29">
        <v>0</v>
      </c>
      <c r="F16" s="26">
        <f>'[1]DETALLADO DE CKS'!J14</f>
        <v>69135.62</v>
      </c>
      <c r="G16" s="27">
        <f t="shared" si="0"/>
        <v>778411.46999999974</v>
      </c>
    </row>
    <row r="17" spans="1:7" ht="31.5" customHeight="1" x14ac:dyDescent="0.25">
      <c r="A17" s="21">
        <v>9</v>
      </c>
      <c r="B17" s="22">
        <f>'[1]DETALLADO DE CKS'!D15</f>
        <v>44568</v>
      </c>
      <c r="C17" s="23">
        <f>'[1]DETALLADO DE CKS'!C15</f>
        <v>14877239</v>
      </c>
      <c r="D17" s="24" t="str">
        <f>'[1]DETALLADO DE CKS'!B15</f>
        <v xml:space="preserve">COLECTOR DE IMPUESTOS INTERNOS </v>
      </c>
      <c r="E17" s="29">
        <v>0</v>
      </c>
      <c r="F17" s="26">
        <f>'[1]DETALLADO DE CKS'!J15</f>
        <v>1590.98</v>
      </c>
      <c r="G17" s="27">
        <f t="shared" si="0"/>
        <v>776820.48999999976</v>
      </c>
    </row>
    <row r="18" spans="1:7" ht="33" customHeight="1" x14ac:dyDescent="0.25">
      <c r="A18" s="21">
        <v>10</v>
      </c>
      <c r="B18" s="22">
        <f>'[1]DETALLADO DE CKS'!D16</f>
        <v>44568</v>
      </c>
      <c r="C18" s="23">
        <f>'[1]DETALLADO DE CKS'!C16</f>
        <v>14880385</v>
      </c>
      <c r="D18" s="24" t="str">
        <f>'[1]DETALLADO DE CKS'!B16</f>
        <v>SERVICIOS GRAFICOS BETILIO ROMANO, SRL</v>
      </c>
      <c r="E18" s="30">
        <v>0</v>
      </c>
      <c r="F18" s="26">
        <f>'[1]DETALLADO DE CKS'!J16</f>
        <v>134718.6</v>
      </c>
      <c r="G18" s="27">
        <f t="shared" si="0"/>
        <v>642101.88999999978</v>
      </c>
    </row>
    <row r="19" spans="1:7" ht="33" customHeight="1" x14ac:dyDescent="0.25">
      <c r="A19" s="28">
        <v>11</v>
      </c>
      <c r="B19" s="22">
        <v>44568</v>
      </c>
      <c r="C19" s="23">
        <v>452400000008</v>
      </c>
      <c r="D19" s="24" t="s">
        <v>13</v>
      </c>
      <c r="E19" s="30">
        <v>2000000</v>
      </c>
      <c r="F19" s="26">
        <v>0</v>
      </c>
      <c r="G19" s="27">
        <f t="shared" si="0"/>
        <v>2642101.8899999997</v>
      </c>
    </row>
    <row r="20" spans="1:7" ht="33" customHeight="1" x14ac:dyDescent="0.25">
      <c r="A20" s="21">
        <v>12</v>
      </c>
      <c r="B20" s="22">
        <f>'[1]DETALLADO DE CKS'!D17</f>
        <v>44573</v>
      </c>
      <c r="C20" s="23">
        <f>'[1]DETALLADO DE CKS'!C17</f>
        <v>14924204</v>
      </c>
      <c r="D20" s="24" t="str">
        <f>'[1]DETALLADO DE CKS'!B17</f>
        <v xml:space="preserve">COLECTOR DE IMPUESTOS INTERNOS </v>
      </c>
      <c r="E20" s="30">
        <v>0</v>
      </c>
      <c r="F20" s="26">
        <f>'[1]DETALLADO DE CKS'!J17</f>
        <v>472628.83</v>
      </c>
      <c r="G20" s="27">
        <f t="shared" si="0"/>
        <v>2169473.0599999996</v>
      </c>
    </row>
    <row r="21" spans="1:7" ht="33" customHeight="1" x14ac:dyDescent="0.25">
      <c r="A21" s="21">
        <v>13</v>
      </c>
      <c r="B21" s="22">
        <f>'[1]DETALLADO DE CKS'!D18</f>
        <v>44574</v>
      </c>
      <c r="C21" s="23">
        <f>'[1]DETALLADO DE CKS'!C18</f>
        <v>14939358</v>
      </c>
      <c r="D21" s="24" t="str">
        <f>'[1]DETALLADO DE CKS'!B18</f>
        <v>BIXMORE GLOBAL BUSINESS, SRL</v>
      </c>
      <c r="E21" s="30">
        <v>0</v>
      </c>
      <c r="F21" s="26">
        <f>'[1]DETALLADO DE CKS'!J18</f>
        <v>239400</v>
      </c>
      <c r="G21" s="27">
        <f t="shared" si="0"/>
        <v>1930073.0599999996</v>
      </c>
    </row>
    <row r="22" spans="1:7" ht="33" customHeight="1" x14ac:dyDescent="0.25">
      <c r="A22" s="28">
        <v>14</v>
      </c>
      <c r="B22" s="22">
        <f>'[1]DETALLADO DE CKS'!D19</f>
        <v>44574</v>
      </c>
      <c r="C22" s="23">
        <f>'[1]DETALLADO DE CKS'!C19</f>
        <v>14939241</v>
      </c>
      <c r="D22" s="24" t="str">
        <f>'[1]DETALLADO DE CKS'!B19</f>
        <v>TENDAMED, SRL</v>
      </c>
      <c r="E22" s="30">
        <v>0</v>
      </c>
      <c r="F22" s="26">
        <f>'[1]DETALLADO DE CKS'!J19</f>
        <v>140879</v>
      </c>
      <c r="G22" s="27">
        <f t="shared" si="0"/>
        <v>1789194.0599999996</v>
      </c>
    </row>
    <row r="23" spans="1:7" ht="33.75" customHeight="1" x14ac:dyDescent="0.25">
      <c r="A23" s="21">
        <v>15</v>
      </c>
      <c r="B23" s="22">
        <f>'[1]DETALLADO DE CKS'!D20</f>
        <v>44574</v>
      </c>
      <c r="C23" s="23">
        <f>'[1]DETALLADO DE CKS'!C20</f>
        <v>14939293</v>
      </c>
      <c r="D23" s="24" t="str">
        <f>'[1]DETALLADO DE CKS'!B20</f>
        <v>RAMISOL, SRL</v>
      </c>
      <c r="E23" s="30">
        <v>0</v>
      </c>
      <c r="F23" s="26">
        <f>'[1]DETALLADO DE CKS'!J20</f>
        <v>636500</v>
      </c>
      <c r="G23" s="27">
        <f t="shared" si="0"/>
        <v>1152694.0599999996</v>
      </c>
    </row>
    <row r="24" spans="1:7" ht="33.75" customHeight="1" x14ac:dyDescent="0.25">
      <c r="A24" s="21">
        <v>16</v>
      </c>
      <c r="B24" s="22">
        <f>'[1]DETALLADO DE CKS'!D21</f>
        <v>44575</v>
      </c>
      <c r="C24" s="23">
        <f>'[1]DETALLADO DE CKS'!C21</f>
        <v>14957878</v>
      </c>
      <c r="D24" s="24" t="str">
        <f>'[1]DETALLADO DE CKS'!B21</f>
        <v>SSP SERVISALUD PREMIUM, SRL</v>
      </c>
      <c r="E24" s="30">
        <v>0</v>
      </c>
      <c r="F24" s="26">
        <f>'[1]DETALLADO DE CKS'!J21</f>
        <v>577299.76</v>
      </c>
      <c r="G24" s="27">
        <f t="shared" si="0"/>
        <v>575394.29999999958</v>
      </c>
    </row>
    <row r="25" spans="1:7" ht="32.25" customHeight="1" x14ac:dyDescent="0.25">
      <c r="A25" s="28">
        <v>17</v>
      </c>
      <c r="B25" s="22">
        <f>'[1]DETALLADO DE CKS'!D22</f>
        <v>44575</v>
      </c>
      <c r="C25" s="23">
        <f>'[1]DETALLADO DE CKS'!C22</f>
        <v>14956930</v>
      </c>
      <c r="D25" s="24" t="str">
        <f>'[1]DETALLADO DE CKS'!B22</f>
        <v>DISTRIBUIDORES INTERNACIONALES DE PETROLEO, S.A.</v>
      </c>
      <c r="E25" s="30">
        <v>0</v>
      </c>
      <c r="F25" s="26">
        <f>'[1]DETALLADO DE CKS'!J22</f>
        <v>90250</v>
      </c>
      <c r="G25" s="27">
        <f t="shared" si="0"/>
        <v>485144.29999999958</v>
      </c>
    </row>
    <row r="26" spans="1:7" ht="35.25" customHeight="1" x14ac:dyDescent="0.25">
      <c r="A26" s="21">
        <v>18</v>
      </c>
      <c r="B26" s="22">
        <f>'[1]DETALLADO DE CKS'!D23</f>
        <v>44579</v>
      </c>
      <c r="C26" s="23">
        <f>'[1]DETALLADO DE CKS'!C23</f>
        <v>15005552</v>
      </c>
      <c r="D26" s="24" t="str">
        <f>'[1]DETALLADO DE CKS'!B23</f>
        <v xml:space="preserve">COLECTOR DE IMPUESTOS INTERNOS </v>
      </c>
      <c r="E26" s="30">
        <v>0</v>
      </c>
      <c r="F26" s="26">
        <f>'[1]DETALLADO DE CKS'!J23</f>
        <v>18877.48</v>
      </c>
      <c r="G26" s="27">
        <f t="shared" si="0"/>
        <v>466266.8199999996</v>
      </c>
    </row>
    <row r="27" spans="1:7" ht="35.25" customHeight="1" x14ac:dyDescent="0.25">
      <c r="A27" s="21">
        <v>19</v>
      </c>
      <c r="B27" s="22">
        <v>44579</v>
      </c>
      <c r="C27" s="23">
        <v>4524000000001</v>
      </c>
      <c r="D27" s="24" t="s">
        <v>13</v>
      </c>
      <c r="E27" s="30">
        <v>2500000</v>
      </c>
      <c r="F27" s="26">
        <v>0</v>
      </c>
      <c r="G27" s="27">
        <f t="shared" si="0"/>
        <v>2966266.8199999994</v>
      </c>
    </row>
    <row r="28" spans="1:7" ht="30.75" customHeight="1" x14ac:dyDescent="0.25">
      <c r="A28" s="28">
        <v>20</v>
      </c>
      <c r="B28" s="22">
        <f>'[1]DETALLADO DE CKS'!D24</f>
        <v>44580</v>
      </c>
      <c r="C28" s="23">
        <f>'[1]DETALLADO DE CKS'!C24</f>
        <v>15023390</v>
      </c>
      <c r="D28" s="24" t="str">
        <f>'[1]DETALLADO DE CKS'!B24</f>
        <v>COMPAÑÍA DOMINICANA DE TELEFONOS, S.A.</v>
      </c>
      <c r="E28" s="30">
        <v>0</v>
      </c>
      <c r="F28" s="26">
        <f>'[1]DETALLADO DE CKS'!J24</f>
        <v>390278.16</v>
      </c>
      <c r="G28" s="27">
        <f t="shared" si="0"/>
        <v>2575988.6599999992</v>
      </c>
    </row>
    <row r="29" spans="1:7" ht="35.25" customHeight="1" x14ac:dyDescent="0.25">
      <c r="A29" s="21">
        <v>21</v>
      </c>
      <c r="B29" s="22">
        <f>'[1]DETALLADO DE CKS'!D25</f>
        <v>44580</v>
      </c>
      <c r="C29" s="23">
        <f>'[1]DETALLADO DE CKS'!C25</f>
        <v>15023461</v>
      </c>
      <c r="D29" s="24" t="str">
        <f>'[1]DETALLADO DE CKS'!B25</f>
        <v>HOSPITECH, SRL</v>
      </c>
      <c r="E29" s="30">
        <v>0</v>
      </c>
      <c r="F29" s="26">
        <f>'[1]DETALLADO DE CKS'!J25</f>
        <v>617500</v>
      </c>
      <c r="G29" s="27">
        <f t="shared" si="0"/>
        <v>1958488.6599999992</v>
      </c>
    </row>
    <row r="30" spans="1:7" ht="34.5" customHeight="1" x14ac:dyDescent="0.25">
      <c r="A30" s="21">
        <v>22</v>
      </c>
      <c r="B30" s="22">
        <f>'[1]DETALLADO DE CKS'!D26</f>
        <v>44580</v>
      </c>
      <c r="C30" s="23">
        <f>'[1]DETALLADO DE CKS'!C26</f>
        <v>15023520</v>
      </c>
      <c r="D30" s="24" t="str">
        <f>'[1]DETALLADO DE CKS'!B26</f>
        <v>AUTANA HOLDING, SRL</v>
      </c>
      <c r="E30" s="30">
        <v>0</v>
      </c>
      <c r="F30" s="26">
        <f>'[1]DETALLADO DE CKS'!J26</f>
        <v>630010.21</v>
      </c>
      <c r="G30" s="27">
        <f t="shared" si="0"/>
        <v>1328478.4499999993</v>
      </c>
    </row>
    <row r="31" spans="1:7" ht="34.5" customHeight="1" x14ac:dyDescent="0.25">
      <c r="A31" s="28">
        <v>23</v>
      </c>
      <c r="B31" s="22">
        <f>'[1]DETALLADO DE CKS'!D27</f>
        <v>44580</v>
      </c>
      <c r="C31" s="23">
        <f>'[1]DETALLADO DE CKS'!C27</f>
        <v>15023575</v>
      </c>
      <c r="D31" s="24" t="str">
        <f>'[1]DETALLADO DE CKS'!B27</f>
        <v>ADDY ROSADO</v>
      </c>
      <c r="E31" s="30">
        <v>0</v>
      </c>
      <c r="F31" s="26">
        <f>'[1]DETALLADO DE CKS'!J27</f>
        <v>28998.62</v>
      </c>
      <c r="G31" s="27">
        <f t="shared" si="0"/>
        <v>1299479.8299999991</v>
      </c>
    </row>
    <row r="32" spans="1:7" ht="34.5" customHeight="1" x14ac:dyDescent="0.25">
      <c r="A32" s="21">
        <v>24</v>
      </c>
      <c r="B32" s="22">
        <v>44581</v>
      </c>
      <c r="C32" s="23">
        <v>15023575</v>
      </c>
      <c r="D32" s="24" t="s">
        <v>14</v>
      </c>
      <c r="E32" s="30">
        <v>28998.62</v>
      </c>
      <c r="F32" s="26">
        <v>0</v>
      </c>
      <c r="G32" s="27">
        <f t="shared" si="0"/>
        <v>1328478.4499999993</v>
      </c>
    </row>
    <row r="33" spans="1:13" ht="34.5" customHeight="1" x14ac:dyDescent="0.25">
      <c r="A33" s="21">
        <v>25</v>
      </c>
      <c r="B33" s="22">
        <f>'[1]DETALLADO DE CKS'!D28</f>
        <v>44581</v>
      </c>
      <c r="C33" s="23">
        <f>'[1]DETALLADO DE CKS'!C28</f>
        <v>15045476</v>
      </c>
      <c r="D33" s="24" t="str">
        <f>'[1]DETALLADO DE CKS'!B28</f>
        <v>RONAJUS FARMACEUTICA, SRL</v>
      </c>
      <c r="E33" s="30">
        <v>0</v>
      </c>
      <c r="F33" s="26">
        <f>'[1]DETALLADO DE CKS'!J28</f>
        <v>597550</v>
      </c>
      <c r="G33" s="27">
        <f t="shared" si="0"/>
        <v>730928.44999999925</v>
      </c>
    </row>
    <row r="34" spans="1:13" ht="34.5" customHeight="1" x14ac:dyDescent="0.25">
      <c r="A34" s="28">
        <v>26</v>
      </c>
      <c r="B34" s="22">
        <f>'[1]DETALLADO DE CKS'!D29</f>
        <v>44586</v>
      </c>
      <c r="C34" s="23">
        <f>'[1]DETALLADO DE CKS'!C29</f>
        <v>15074310</v>
      </c>
      <c r="D34" s="24" t="str">
        <f>'[1]DETALLADO DE CKS'!B29</f>
        <v>PROFARES, SRL</v>
      </c>
      <c r="E34" s="30">
        <v>0</v>
      </c>
      <c r="F34" s="26">
        <f>'[1]DETALLADO DE CKS'!J29</f>
        <v>441393.75</v>
      </c>
      <c r="G34" s="27">
        <f t="shared" si="0"/>
        <v>289534.69999999925</v>
      </c>
    </row>
    <row r="35" spans="1:13" ht="34.5" customHeight="1" x14ac:dyDescent="0.25">
      <c r="A35" s="21">
        <v>27</v>
      </c>
      <c r="B35" s="22">
        <f>'[1]DETALLADO DE CKS'!D30</f>
        <v>44586</v>
      </c>
      <c r="C35" s="23">
        <f>'[1]DETALLADO DE CKS'!C30</f>
        <v>15078800</v>
      </c>
      <c r="D35" s="24" t="str">
        <f>'[1]DETALLADO DE CKS'!B30</f>
        <v>MULTISERVICIOS LFRENOS EIRL</v>
      </c>
      <c r="E35" s="30">
        <v>0</v>
      </c>
      <c r="F35" s="26">
        <f>'[1]DETALLADO DE CKS'!J30</f>
        <v>55988.47</v>
      </c>
      <c r="G35" s="27">
        <f t="shared" si="0"/>
        <v>233546.22999999925</v>
      </c>
    </row>
    <row r="36" spans="1:13" ht="34.5" customHeight="1" x14ac:dyDescent="0.25">
      <c r="A36" s="21">
        <v>28</v>
      </c>
      <c r="B36" s="22">
        <v>44587</v>
      </c>
      <c r="C36" s="23">
        <v>4524000000002</v>
      </c>
      <c r="D36" s="24" t="s">
        <v>13</v>
      </c>
      <c r="E36" s="30">
        <v>1100000</v>
      </c>
      <c r="F36" s="26">
        <v>0</v>
      </c>
      <c r="G36" s="27">
        <f t="shared" si="0"/>
        <v>1333546.2299999993</v>
      </c>
    </row>
    <row r="37" spans="1:13" ht="34.5" customHeight="1" x14ac:dyDescent="0.25">
      <c r="A37" s="28">
        <v>29</v>
      </c>
      <c r="B37" s="22">
        <f>'[1]DETALLADO DE CKS'!D31</f>
        <v>44588</v>
      </c>
      <c r="C37" s="23">
        <f>'[1]DETALLADO DE CKS'!C31</f>
        <v>15111419</v>
      </c>
      <c r="D37" s="24" t="str">
        <f>'[1]DETALLADO DE CKS'!B31</f>
        <v>SERVICIOS MULTIPLES COMERCIALES SEMCO, SRL</v>
      </c>
      <c r="E37" s="30">
        <v>0</v>
      </c>
      <c r="F37" s="26">
        <f>'[1]DETALLADO DE CKS'!J31</f>
        <v>853531.76</v>
      </c>
      <c r="G37" s="27">
        <f t="shared" si="0"/>
        <v>480014.46999999927</v>
      </c>
    </row>
    <row r="38" spans="1:13" ht="34.5" customHeight="1" x14ac:dyDescent="0.25">
      <c r="A38" s="21">
        <v>30</v>
      </c>
      <c r="B38" s="22">
        <f>'[1]DETALLADO DE CKS'!D32</f>
        <v>44588</v>
      </c>
      <c r="C38" s="23">
        <f>'[1]DETALLADO DE CKS'!C32</f>
        <v>15111572</v>
      </c>
      <c r="D38" s="24" t="str">
        <f>'[1]DETALLADO DE CKS'!B32</f>
        <v>ISABEL MARIA ARREDONDO</v>
      </c>
      <c r="E38" s="30">
        <v>0</v>
      </c>
      <c r="F38" s="26">
        <f>'[1]DETALLADO DE CKS'!J32</f>
        <v>12459.62</v>
      </c>
      <c r="G38" s="27">
        <f t="shared" si="0"/>
        <v>467554.84999999928</v>
      </c>
    </row>
    <row r="39" spans="1:13" ht="34.5" customHeight="1" x14ac:dyDescent="0.25">
      <c r="A39" s="21">
        <v>31</v>
      </c>
      <c r="B39" s="22">
        <f>'[1]DETALLADO DE CKS'!D33</f>
        <v>44588</v>
      </c>
      <c r="C39" s="23">
        <f>'[1]DETALLADO DE CKS'!C33</f>
        <v>15111905</v>
      </c>
      <c r="D39" s="24" t="str">
        <f>'[1]DETALLADO DE CKS'!B33</f>
        <v>EPX DOMINICANA, SRL</v>
      </c>
      <c r="E39" s="30">
        <v>0</v>
      </c>
      <c r="F39" s="26">
        <f>'[1]DETALLADO DE CKS'!J33</f>
        <v>294500</v>
      </c>
      <c r="G39" s="27">
        <f t="shared" si="0"/>
        <v>173054.84999999928</v>
      </c>
    </row>
    <row r="40" spans="1:13" ht="34.5" customHeight="1" x14ac:dyDescent="0.25">
      <c r="A40" s="28">
        <v>32</v>
      </c>
      <c r="B40" s="22">
        <v>44588</v>
      </c>
      <c r="C40" s="23">
        <v>15078800</v>
      </c>
      <c r="D40" s="24" t="s">
        <v>15</v>
      </c>
      <c r="E40" s="30">
        <v>55988.47</v>
      </c>
      <c r="F40" s="26">
        <v>0</v>
      </c>
      <c r="G40" s="27">
        <f t="shared" si="0"/>
        <v>229043.31999999928</v>
      </c>
    </row>
    <row r="41" spans="1:13" ht="32.25" customHeight="1" x14ac:dyDescent="0.25">
      <c r="A41" s="21">
        <v>33</v>
      </c>
      <c r="B41" s="22">
        <v>44592</v>
      </c>
      <c r="C41" s="23">
        <v>925540824623</v>
      </c>
      <c r="D41" s="24" t="s">
        <v>16</v>
      </c>
      <c r="E41" s="30">
        <v>0</v>
      </c>
      <c r="F41" s="26">
        <v>12825.93</v>
      </c>
      <c r="G41" s="27">
        <f t="shared" si="0"/>
        <v>216217.38999999929</v>
      </c>
    </row>
    <row r="42" spans="1:13" ht="34.5" customHeight="1" x14ac:dyDescent="0.25">
      <c r="A42" s="21">
        <v>34</v>
      </c>
      <c r="B42" s="22">
        <v>44592</v>
      </c>
      <c r="C42" s="23">
        <v>5825449579789</v>
      </c>
      <c r="D42" s="24" t="s">
        <v>17</v>
      </c>
      <c r="E42" s="30">
        <v>0</v>
      </c>
      <c r="F42" s="26">
        <v>240</v>
      </c>
      <c r="G42" s="27">
        <f t="shared" si="0"/>
        <v>215977.38999999929</v>
      </c>
    </row>
    <row r="43" spans="1:13" ht="32.25" customHeight="1" x14ac:dyDescent="0.25">
      <c r="A43" s="28">
        <v>35</v>
      </c>
      <c r="B43" s="22">
        <v>44592</v>
      </c>
      <c r="C43" s="23">
        <v>99990002</v>
      </c>
      <c r="D43" s="24" t="s">
        <v>18</v>
      </c>
      <c r="E43" s="30">
        <v>0</v>
      </c>
      <c r="F43" s="26">
        <v>175</v>
      </c>
      <c r="G43" s="27">
        <f t="shared" si="0"/>
        <v>215802.38999999929</v>
      </c>
    </row>
    <row r="44" spans="1:13" ht="34.5" customHeight="1" x14ac:dyDescent="0.25">
      <c r="A44" s="31"/>
      <c r="B44" s="32"/>
      <c r="C44" s="33"/>
      <c r="D44" s="34" t="s">
        <v>19</v>
      </c>
      <c r="E44" s="35">
        <f>SUM(E9:E43)</f>
        <v>5684987.0899999999</v>
      </c>
      <c r="F44" s="35">
        <f>SUM(F9:F43)</f>
        <v>9141934.1600000001</v>
      </c>
      <c r="G44" s="36">
        <f>G43</f>
        <v>215802.38999999929</v>
      </c>
      <c r="H44" s="2"/>
      <c r="I44" s="2"/>
      <c r="J44" s="2"/>
      <c r="K44" s="2"/>
      <c r="L44" s="2"/>
      <c r="M44" s="2"/>
    </row>
    <row r="45" spans="1:13" ht="34.5" customHeight="1" x14ac:dyDescent="0.25">
      <c r="A45" s="31"/>
      <c r="B45" s="32"/>
      <c r="C45" s="33"/>
      <c r="D45" s="34"/>
      <c r="E45" s="35"/>
      <c r="F45" s="35"/>
      <c r="G45" s="35"/>
      <c r="H45" s="2"/>
      <c r="I45" s="2"/>
      <c r="J45" s="2"/>
      <c r="K45" s="2"/>
      <c r="L45" s="2"/>
      <c r="M45" s="2"/>
    </row>
    <row r="46" spans="1:13" ht="34.5" customHeight="1" x14ac:dyDescent="0.25">
      <c r="A46" s="31"/>
      <c r="B46" s="32"/>
      <c r="C46" s="33"/>
      <c r="D46" s="34"/>
      <c r="E46" s="35"/>
      <c r="F46" s="35"/>
      <c r="G46" s="35"/>
      <c r="H46" s="2"/>
      <c r="I46" s="2"/>
      <c r="J46" s="2"/>
      <c r="K46" s="2"/>
      <c r="L46" s="2"/>
      <c r="M46" s="2"/>
    </row>
    <row r="47" spans="1:13" ht="16.5" customHeight="1" x14ac:dyDescent="0.2">
      <c r="C47" s="37"/>
      <c r="D47" s="38"/>
      <c r="E47" s="39"/>
      <c r="F47" s="40"/>
      <c r="G47" s="41"/>
      <c r="H47" s="2"/>
      <c r="I47" s="2"/>
      <c r="J47" s="2"/>
      <c r="K47" s="2"/>
      <c r="L47" s="2"/>
      <c r="M47" s="2"/>
    </row>
    <row r="48" spans="1:13" ht="15.75" x14ac:dyDescent="0.25">
      <c r="A48"/>
      <c r="B48" s="51" t="s">
        <v>20</v>
      </c>
      <c r="C48" s="51"/>
      <c r="D48" s="42"/>
      <c r="E48" s="51" t="s">
        <v>21</v>
      </c>
      <c r="F48" s="51"/>
      <c r="G48" s="51"/>
    </row>
    <row r="49" spans="1:13" ht="15.75" x14ac:dyDescent="0.2">
      <c r="A49"/>
      <c r="B49" s="52" t="s">
        <v>22</v>
      </c>
      <c r="C49" s="52"/>
      <c r="D49" s="43"/>
      <c r="E49" s="52" t="s">
        <v>23</v>
      </c>
      <c r="F49" s="52"/>
      <c r="G49" s="52"/>
    </row>
    <row r="50" spans="1:13" ht="30" customHeight="1" x14ac:dyDescent="0.2">
      <c r="A50"/>
      <c r="B50" s="44"/>
      <c r="C50" s="44"/>
      <c r="D50" s="45"/>
      <c r="E50" s="46"/>
      <c r="F50" s="47"/>
      <c r="G50" s="44"/>
      <c r="H50" s="2"/>
      <c r="I50" s="2"/>
      <c r="J50" s="2"/>
      <c r="K50" s="2"/>
      <c r="L50" s="2"/>
      <c r="M50" s="2"/>
    </row>
    <row r="51" spans="1:13" ht="30" customHeight="1" x14ac:dyDescent="0.2">
      <c r="A51"/>
      <c r="B51" s="44"/>
      <c r="C51" s="44"/>
      <c r="D51" s="45"/>
      <c r="E51" s="46"/>
      <c r="F51" s="47"/>
      <c r="G51" s="44"/>
      <c r="H51" s="2"/>
      <c r="I51" s="2"/>
      <c r="J51" s="2"/>
      <c r="K51" s="2"/>
      <c r="L51" s="2"/>
      <c r="M51" s="2"/>
    </row>
    <row r="52" spans="1:13" ht="30" customHeight="1" x14ac:dyDescent="0.2">
      <c r="A52"/>
      <c r="B52" s="44"/>
      <c r="C52" s="44"/>
      <c r="D52" s="45"/>
      <c r="E52" s="46"/>
      <c r="F52" s="47"/>
      <c r="G52" s="44"/>
      <c r="H52" s="2"/>
      <c r="I52" s="2"/>
      <c r="J52" s="2"/>
      <c r="K52" s="2"/>
      <c r="L52" s="2"/>
      <c r="M52" s="2"/>
    </row>
    <row r="53" spans="1:13" ht="30" customHeight="1" x14ac:dyDescent="0.2">
      <c r="A53"/>
      <c r="B53" s="44"/>
      <c r="C53" s="44"/>
      <c r="D53" s="45"/>
      <c r="E53" s="46"/>
      <c r="F53" s="47"/>
      <c r="G53" s="44"/>
      <c r="H53" s="2"/>
      <c r="I53" s="2"/>
      <c r="J53" s="2"/>
      <c r="K53" s="2"/>
      <c r="L53" s="2"/>
      <c r="M53" s="2"/>
    </row>
    <row r="54" spans="1:13" ht="28.15" customHeight="1" x14ac:dyDescent="0.2">
      <c r="A54"/>
      <c r="B54" s="44"/>
      <c r="C54" s="44"/>
      <c r="D54" s="45"/>
      <c r="E54" s="46"/>
      <c r="F54" s="47"/>
      <c r="G54" s="44"/>
      <c r="H54" s="2"/>
      <c r="I54" s="2"/>
      <c r="J54" s="2"/>
      <c r="K54" s="2"/>
      <c r="L54" s="2"/>
      <c r="M54" s="2"/>
    </row>
    <row r="55" spans="1:13" ht="28.15" customHeight="1" x14ac:dyDescent="0.2">
      <c r="A55"/>
      <c r="B55" s="44"/>
      <c r="C55" s="44"/>
      <c r="D55" s="45"/>
      <c r="E55" s="46"/>
      <c r="F55" s="47"/>
      <c r="G55" s="44"/>
      <c r="H55" s="2"/>
      <c r="I55" s="2"/>
      <c r="J55" s="2"/>
      <c r="K55" s="2"/>
      <c r="L55" s="2"/>
      <c r="M55" s="2"/>
    </row>
    <row r="56" spans="1:13" ht="15" x14ac:dyDescent="0.2">
      <c r="A56"/>
      <c r="B56" s="44"/>
      <c r="C56" s="44"/>
      <c r="D56" s="45"/>
      <c r="E56" s="46"/>
      <c r="F56" s="47"/>
      <c r="G56" s="44"/>
      <c r="H56" s="2"/>
      <c r="I56" s="2"/>
      <c r="J56" s="2"/>
      <c r="K56" s="2"/>
      <c r="L56" s="2"/>
      <c r="M56" s="2"/>
    </row>
    <row r="57" spans="1:13" ht="15" x14ac:dyDescent="0.2">
      <c r="A57"/>
      <c r="B57" s="44"/>
      <c r="C57" s="44"/>
      <c r="D57" s="45"/>
      <c r="E57" s="46"/>
      <c r="F57" s="47"/>
      <c r="G57" s="44"/>
    </row>
  </sheetData>
  <mergeCells count="11">
    <mergeCell ref="A5:D5"/>
    <mergeCell ref="E5:G5"/>
    <mergeCell ref="B1:G1"/>
    <mergeCell ref="B2:G2"/>
    <mergeCell ref="D3:F3"/>
    <mergeCell ref="B4:G4"/>
    <mergeCell ref="B7:F7"/>
    <mergeCell ref="B48:C48"/>
    <mergeCell ref="E48:G48"/>
    <mergeCell ref="B49:C49"/>
    <mergeCell ref="E49:G49"/>
  </mergeCells>
  <printOptions horizontalCentered="1"/>
  <pageMargins left="0.47244094488188981" right="0.23622047244094491" top="0.46" bottom="0.32" header="0.2" footer="0.2"/>
  <pageSetup scale="80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adonis.jimenez</dc:creator>
  <cp:lastModifiedBy>ORTOPEDIA EM DARIO C</cp:lastModifiedBy>
  <cp:lastPrinted>2022-03-24T18:23:49Z</cp:lastPrinted>
  <dcterms:created xsi:type="dcterms:W3CDTF">2022-03-24T17:54:45Z</dcterms:created>
  <dcterms:modified xsi:type="dcterms:W3CDTF">2022-03-24T18:28:36Z</dcterms:modified>
</cp:coreProperties>
</file>