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5AAB344D-8090-4E15-8161-53A2BA719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'!$C$1:$I$83</definedName>
    <definedName name="_xlnm.Print_Titles" localSheetId="0">'ESF SNS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F60" i="1"/>
  <c r="F63" i="1" s="1"/>
  <c r="F52" i="1"/>
  <c r="F48" i="1"/>
  <c r="H44" i="1"/>
  <c r="H55" i="1" s="1"/>
  <c r="H65" i="1" s="1"/>
  <c r="F41" i="1"/>
  <c r="F39" i="1"/>
  <c r="F36" i="1"/>
  <c r="H29" i="1"/>
  <c r="H31" i="1" s="1"/>
  <c r="F26" i="1"/>
  <c r="F29" i="1" s="1"/>
  <c r="H19" i="1"/>
  <c r="F16" i="1"/>
  <c r="F15" i="1"/>
  <c r="F12" i="1"/>
  <c r="F19" i="1" s="1"/>
  <c r="F31" i="1" l="1"/>
  <c r="F44" i="1"/>
  <c r="F54" i="1"/>
  <c r="F55" i="1" l="1"/>
  <c r="F65" i="1" s="1"/>
  <c r="K32" i="1" s="1"/>
</calcChain>
</file>

<file path=xl/sharedStrings.xml><?xml version="1.0" encoding="utf-8"?>
<sst xmlns="http://schemas.openxmlformats.org/spreadsheetml/2006/main" count="102" uniqueCount="96">
  <si>
    <t>Estado de Situación Financiera</t>
  </si>
  <si>
    <t>Del ejercicio terminado al 28 de Febrero, 2025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</si>
  <si>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</si>
  <si>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</si>
  <si>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</si>
  <si>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</si>
  <si>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</si>
  <si>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</si>
  <si>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</si>
  <si>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</si>
  <si>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</si>
  <si>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</si>
  <si>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</si>
  <si>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</si>
  <si>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</si>
  <si>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</si>
  <si>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</si>
  <si>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</si>
  <si>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</si>
  <si>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</si>
  <si>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</si>
  <si>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</si>
  <si>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</si>
  <si>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</si>
  <si>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</si>
  <si>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</si>
  <si>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</si>
  <si>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</si>
  <si>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</si>
  <si>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</si>
  <si>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</si>
  <si>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</si>
  <si>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</si>
  <si>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</si>
  <si>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</si>
  <si>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</si>
  <si>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</si>
  <si>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</si>
  <si>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</si>
  <si>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</si>
  <si>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</si>
  <si>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</si>
  <si>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</si>
  <si>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</si>
  <si>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</si>
  <si>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</si>
  <si>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</si>
  <si>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</si>
  <si>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</si>
  <si>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</si>
  <si>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</si>
  <si>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</si>
  <si>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</si>
  <si>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</si>
  <si>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</si>
  <si>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</si>
  <si>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</si>
  <si>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</si>
  <si>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</si>
  <si>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</si>
  <si>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</si>
  <si>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</si>
  <si>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</si>
  <si>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</si>
  <si>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</si>
  <si>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</si>
  <si>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</si>
  <si>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</si>
  <si>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</si>
  <si>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</si>
  <si>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</si>
  <si>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</si>
  <si>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</si>
  <si>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</si>
  <si>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</si>
  <si>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</si>
  <si>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</si>
  <si>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</si>
  <si>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</si>
  <si>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</si>
  <si>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</si>
  <si>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</si>
  <si>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</si>
  <si>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</si>
  <si>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</si>
  <si>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</si>
  <si>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</si>
  <si>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</si>
  <si>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</si>
  <si>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</si>
  <si>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Minorka Paulino Amador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</si>
  <si>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</si>
  <si>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</si>
  <si>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</si>
  <si>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Cesar A. Roque Beato</t>
  </si>
  <si>
    <t xml:space="preserve">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</si>
</sst>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99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43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43" fontId="8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8" fillId="0" borderId="3" xfId="1" applyFont="1" applyFill="1" applyBorder="1" applyAlignment="1">
      <alignment vertical="center"/>
    </xf>
    <xf numFmtId="41" fontId="8" fillId="2" borderId="3" xfId="0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8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8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0" fontId="8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8" fillId="2" borderId="3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8" fillId="2" borderId="4" xfId="1" applyFont="1" applyFill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2" applyFont="1" applyFill="1" applyBorder="1" applyAlignment="1"/>
    <xf numFmtId="0" fontId="0" fillId="0" borderId="0" xfId="0" applyFill="1"/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43" fontId="16" fillId="2" borderId="0" xfId="1" applyFont="1" applyFill="1" applyBorder="1" applyAlignment="1">
      <alignment vertical="center"/>
    </xf>
    <xf numFmtId="39" fontId="15" fillId="2" borderId="0" xfId="0" applyNumberFormat="1" applyFont="1" applyFill="1" applyAlignment="1">
      <alignment vertical="center"/>
    </xf>
    <xf numFmtId="41" fontId="16" fillId="2" borderId="0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39" fontId="16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3" fontId="16" fillId="2" borderId="0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2" xfId="2" applyFont="1" applyFill="1" applyBorder="1" applyAlignment="1"/>
    <xf numFmtId="0" fontId="2" fillId="0" borderId="0" xfId="0" applyFont="1" applyFill="1"/>
    <xf numFmtId="43" fontId="0" fillId="0" borderId="0" xfId="0" applyNumberFormat="1" applyFill="1" applyAlignment="1">
      <alignment vertical="center"/>
    </xf>
    <xf numFmtId="164" fontId="2" fillId="0" borderId="0" xfId="0" applyNumberFormat="1" applyFont="1" applyFill="1"/>
    <xf numFmtId="4" fontId="0" fillId="0" borderId="0" xfId="0" applyNumberFormat="1" applyFill="1" applyAlignment="1">
      <alignment vertical="center"/>
    </xf>
    <xf numFmtId="0" fontId="9" fillId="0" borderId="0" xfId="0" applyFont="1" applyFill="1" applyAlignment="1">
      <alignment vertical="center"/>
    </xf>
    <xf numFmtId="4" fontId="0" fillId="0" borderId="0" xfId="0" applyNumberFormat="1" applyFill="1"/>
    <xf numFmtId="43" fontId="2" fillId="0" borderId="0" xfId="0" applyNumberFormat="1" applyFont="1" applyFill="1" applyAlignment="1">
      <alignment vertical="center"/>
    </xf>
    <xf numFmtId="43" fontId="0" fillId="0" borderId="0" xfId="0" applyNumberFormat="1" applyFill="1"/>
    <xf numFmtId="43" fontId="0" fillId="0" borderId="0" xfId="1" applyFont="1" applyFill="1" applyAlignment="1">
      <alignment vertical="center"/>
    </xf>
    <xf numFmtId="43" fontId="2" fillId="0" borderId="0" xfId="0" applyNumberFormat="1" applyFont="1" applyFill="1"/>
    <xf numFmtId="41" fontId="0" fillId="0" borderId="0" xfId="0" applyNumberFormat="1" applyFill="1" applyAlignment="1">
      <alignment vertical="center"/>
    </xf>
    <xf numFmtId="41" fontId="2" fillId="0" borderId="0" xfId="0" applyNumberFormat="1" applyFont="1" applyFill="1" applyAlignment="1">
      <alignment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.%20%20MES%20FEBRERO%20,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4">
          <cell r="F34">
            <v>-286353189.83999997</v>
          </cell>
        </row>
      </sheetData>
      <sheetData sheetId="2"/>
      <sheetData sheetId="3"/>
      <sheetData sheetId="4">
        <row r="46">
          <cell r="C46">
            <v>18931216.039999999</v>
          </cell>
        </row>
      </sheetData>
      <sheetData sheetId="5">
        <row r="26">
          <cell r="H26">
            <v>224320864.50999999</v>
          </cell>
        </row>
      </sheetData>
      <sheetData sheetId="6">
        <row r="22">
          <cell r="B22">
            <v>16695645.879999999</v>
          </cell>
        </row>
      </sheetData>
      <sheetData sheetId="7">
        <row r="26">
          <cell r="B26">
            <v>52907466.859999999</v>
          </cell>
        </row>
      </sheetData>
      <sheetData sheetId="8">
        <row r="18">
          <cell r="B18">
            <v>109312812.48999999</v>
          </cell>
        </row>
      </sheetData>
      <sheetData sheetId="9"/>
      <sheetData sheetId="10">
        <row r="23">
          <cell r="B23">
            <v>120100.41999999998</v>
          </cell>
        </row>
      </sheetData>
      <sheetData sheetId="11">
        <row r="15">
          <cell r="B15">
            <v>123688792.37</v>
          </cell>
        </row>
      </sheetData>
      <sheetData sheetId="12"/>
      <sheetData sheetId="13">
        <row r="19">
          <cell r="B19">
            <v>9776955.7799999993</v>
          </cell>
        </row>
      </sheetData>
      <sheetData sheetId="14">
        <row r="18">
          <cell r="B18">
            <v>356309722.06999993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topLeftCell="C46" zoomScaleNormal="100" zoomScaleSheetLayoutView="100" workbookViewId="0">
      <selection activeCell="R13" sqref="R13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70" customWidth="1"/>
    <col min="11" max="11" width="16.5703125" style="65" customWidth="1"/>
    <col min="12" max="12" width="28.7109375" style="65" customWidth="1"/>
    <col min="13" max="13" width="20.42578125" style="65" customWidth="1"/>
    <col min="14" max="17" width="11.42578125" style="65"/>
    <col min="18" max="16384" width="11.42578125" style="5"/>
  </cols>
  <sheetData>
    <row r="1" spans="1:17" x14ac:dyDescent="0.25">
      <c r="C1" s="6"/>
      <c r="D1" s="6"/>
      <c r="E1" s="7"/>
      <c r="F1" s="8"/>
      <c r="G1" s="7"/>
      <c r="H1" s="7"/>
    </row>
    <row r="2" spans="1:17" x14ac:dyDescent="0.25">
      <c r="C2" s="6"/>
      <c r="D2" s="6"/>
      <c r="E2" s="7"/>
      <c r="F2" s="8"/>
      <c r="G2" s="7"/>
      <c r="H2" s="7"/>
    </row>
    <row r="3" spans="1:17" s="10" customFormat="1" ht="15.75" x14ac:dyDescent="0.25">
      <c r="A3" s="9"/>
      <c r="B3" s="3"/>
      <c r="C3" s="61"/>
      <c r="D3" s="61"/>
      <c r="E3" s="61"/>
      <c r="F3" s="61"/>
      <c r="G3" s="61"/>
      <c r="H3" s="61"/>
      <c r="I3" s="61"/>
      <c r="J3" s="67"/>
      <c r="K3" s="66"/>
      <c r="L3" s="66"/>
      <c r="M3" s="66"/>
      <c r="N3" s="66"/>
      <c r="O3" s="66"/>
      <c r="P3" s="66"/>
      <c r="Q3" s="66"/>
    </row>
    <row r="4" spans="1:17" ht="3.75" customHeight="1" x14ac:dyDescent="0.25">
      <c r="C4" s="62"/>
      <c r="D4" s="61"/>
      <c r="E4" s="61"/>
      <c r="F4" s="61"/>
      <c r="G4" s="61"/>
      <c r="H4" s="61"/>
      <c r="I4" s="61"/>
      <c r="J4" s="67"/>
      <c r="K4" s="67"/>
      <c r="L4" s="67"/>
      <c r="M4" s="86"/>
    </row>
    <row r="5" spans="1:17" ht="15.75" x14ac:dyDescent="0.25">
      <c r="C5" s="63" t="s">
        <v>0</v>
      </c>
      <c r="D5" s="63"/>
      <c r="E5" s="63"/>
      <c r="F5" s="63"/>
      <c r="G5" s="63"/>
      <c r="H5" s="63"/>
    </row>
    <row r="6" spans="1:17" ht="15.75" x14ac:dyDescent="0.25">
      <c r="C6" s="63" t="s">
        <v>1</v>
      </c>
      <c r="D6" s="63"/>
      <c r="E6" s="63"/>
      <c r="F6" s="63"/>
      <c r="G6" s="63"/>
      <c r="H6" s="63"/>
    </row>
    <row r="7" spans="1:17" ht="15.75" x14ac:dyDescent="0.25">
      <c r="C7" s="63" t="s">
        <v>2</v>
      </c>
      <c r="D7" s="63"/>
      <c r="E7" s="63"/>
      <c r="F7" s="63"/>
      <c r="G7" s="63"/>
      <c r="H7" s="63"/>
    </row>
    <row r="8" spans="1:17" x14ac:dyDescent="0.25">
      <c r="C8" s="7"/>
      <c r="D8" s="11"/>
      <c r="E8" s="11"/>
      <c r="F8" s="8"/>
      <c r="G8" s="7"/>
      <c r="H8" s="7"/>
    </row>
    <row r="9" spans="1:17" ht="15" customHeight="1" x14ac:dyDescent="0.25">
      <c r="C9" s="7"/>
      <c r="D9" s="7"/>
      <c r="E9" s="7"/>
      <c r="F9" s="12"/>
      <c r="G9" s="13"/>
      <c r="H9" s="14"/>
    </row>
    <row r="10" spans="1:17" ht="15" customHeight="1" x14ac:dyDescent="0.25">
      <c r="A10" s="1" t="s">
        <v>3</v>
      </c>
      <c r="C10" s="15" t="s">
        <v>4</v>
      </c>
      <c r="D10" s="16"/>
      <c r="E10" s="16"/>
      <c r="F10" s="17"/>
      <c r="G10" s="18"/>
      <c r="H10" s="18"/>
    </row>
    <row r="11" spans="1:17" x14ac:dyDescent="0.25">
      <c r="C11" s="15" t="s">
        <v>5</v>
      </c>
      <c r="D11" s="16"/>
      <c r="E11" s="16"/>
      <c r="F11" s="8"/>
      <c r="G11" s="18"/>
      <c r="H11" s="18"/>
    </row>
    <row r="12" spans="1:17" x14ac:dyDescent="0.25">
      <c r="A12" s="1" t="s">
        <v>6</v>
      </c>
      <c r="C12" s="7"/>
      <c r="D12" s="7" t="s">
        <v>7</v>
      </c>
      <c r="E12" s="7"/>
      <c r="F12" s="19">
        <f>'[1]Efectivo '!C46</f>
        <v>18931216.039999999</v>
      </c>
      <c r="G12" s="20"/>
      <c r="H12" s="21"/>
    </row>
    <row r="13" spans="1:17" customFormat="1" x14ac:dyDescent="0.25">
      <c r="A13" s="22" t="s">
        <v>8</v>
      </c>
      <c r="B13" s="23"/>
      <c r="C13" s="24"/>
      <c r="D13" s="7" t="s">
        <v>9</v>
      </c>
      <c r="E13" s="7"/>
      <c r="F13" s="25"/>
      <c r="G13" s="26"/>
      <c r="H13" s="27"/>
      <c r="I13" s="23"/>
      <c r="J13" s="50"/>
      <c r="K13" s="68"/>
      <c r="L13" s="68"/>
      <c r="M13" s="68"/>
      <c r="N13" s="68"/>
      <c r="O13" s="68"/>
      <c r="P13" s="68"/>
      <c r="Q13" s="68"/>
    </row>
    <row r="14" spans="1:17" customFormat="1" x14ac:dyDescent="0.25">
      <c r="A14" s="22" t="s">
        <v>10</v>
      </c>
      <c r="B14" s="23"/>
      <c r="C14" s="24"/>
      <c r="D14" s="7" t="s">
        <v>11</v>
      </c>
      <c r="E14" s="7"/>
      <c r="F14" s="25"/>
      <c r="G14" s="26"/>
      <c r="H14" s="27"/>
      <c r="I14" s="23"/>
      <c r="J14" s="87"/>
      <c r="K14" s="68"/>
      <c r="L14" s="68"/>
      <c r="M14" s="68"/>
      <c r="N14" s="68"/>
      <c r="O14" s="68"/>
      <c r="P14" s="68"/>
      <c r="Q14" s="68"/>
    </row>
    <row r="15" spans="1:17" customFormat="1" x14ac:dyDescent="0.25">
      <c r="A15" s="22" t="s">
        <v>12</v>
      </c>
      <c r="B15" s="23"/>
      <c r="C15" s="24"/>
      <c r="D15" s="7" t="s">
        <v>13</v>
      </c>
      <c r="E15" s="7"/>
      <c r="F15" s="28">
        <f>'[1]Cuenta por Cobrar'!B26</f>
        <v>52907466.859999999</v>
      </c>
      <c r="G15" s="29"/>
      <c r="H15" s="30"/>
      <c r="I15" s="31"/>
      <c r="J15" s="87"/>
      <c r="K15" s="68"/>
      <c r="L15" s="68"/>
      <c r="M15" s="68"/>
      <c r="N15" s="68"/>
      <c r="O15" s="68"/>
      <c r="P15" s="68"/>
      <c r="Q15" s="68"/>
    </row>
    <row r="16" spans="1:17" x14ac:dyDescent="0.25">
      <c r="A16" s="1" t="s">
        <v>14</v>
      </c>
      <c r="C16" s="7"/>
      <c r="D16" s="7" t="s">
        <v>15</v>
      </c>
      <c r="E16" s="7"/>
      <c r="F16" s="32">
        <f>[1]Inventario!B22</f>
        <v>16695645.879999999</v>
      </c>
      <c r="G16" s="33"/>
      <c r="H16" s="34"/>
      <c r="I16" s="3"/>
    </row>
    <row r="17" spans="1:17" customFormat="1" x14ac:dyDescent="0.25">
      <c r="A17" s="22" t="s">
        <v>16</v>
      </c>
      <c r="B17" s="23"/>
      <c r="C17" s="24"/>
      <c r="D17" s="7" t="s">
        <v>17</v>
      </c>
      <c r="E17" s="7"/>
      <c r="F17" s="28"/>
      <c r="G17" s="29" t="s">
        <v>18</v>
      </c>
      <c r="H17" s="30"/>
      <c r="I17" s="35" t="s">
        <v>18</v>
      </c>
      <c r="J17" s="87"/>
      <c r="K17" s="68"/>
      <c r="L17" s="68"/>
      <c r="M17" s="68"/>
      <c r="N17" s="68"/>
      <c r="O17" s="68"/>
      <c r="P17" s="68"/>
      <c r="Q17" s="68"/>
    </row>
    <row r="18" spans="1:17" customFormat="1" x14ac:dyDescent="0.25">
      <c r="A18" s="22" t="s">
        <v>19</v>
      </c>
      <c r="B18" s="23"/>
      <c r="C18" s="24"/>
      <c r="D18" s="7" t="s">
        <v>20</v>
      </c>
      <c r="E18" s="7"/>
      <c r="F18" s="36"/>
      <c r="G18" s="29"/>
      <c r="H18" s="37"/>
      <c r="I18" s="23"/>
      <c r="J18" s="87"/>
      <c r="K18" s="68"/>
      <c r="L18" s="68"/>
      <c r="M18" s="68"/>
      <c r="N18" s="68"/>
      <c r="O18" s="68"/>
      <c r="P18" s="68"/>
      <c r="Q18" s="68"/>
    </row>
    <row r="19" spans="1:17" x14ac:dyDescent="0.25">
      <c r="C19" s="15" t="s">
        <v>21</v>
      </c>
      <c r="D19" s="7"/>
      <c r="E19" s="7"/>
      <c r="F19" s="38">
        <f>SUM(F11:F18)</f>
        <v>88534328.780000001</v>
      </c>
      <c r="G19" s="33"/>
      <c r="H19" s="39">
        <f>SUM(H11:H18)</f>
        <v>0</v>
      </c>
    </row>
    <row r="20" spans="1:17" x14ac:dyDescent="0.25">
      <c r="C20" s="15"/>
      <c r="D20" s="7"/>
      <c r="E20" s="7"/>
      <c r="F20" s="40"/>
      <c r="G20" s="33"/>
      <c r="H20" s="41"/>
      <c r="K20" s="88"/>
    </row>
    <row r="21" spans="1:17" x14ac:dyDescent="0.25">
      <c r="C21" s="15" t="s">
        <v>22</v>
      </c>
      <c r="D21" s="7"/>
      <c r="E21" s="7"/>
      <c r="F21" s="19"/>
      <c r="G21" s="34"/>
      <c r="H21" s="21"/>
    </row>
    <row r="22" spans="1:17" customFormat="1" x14ac:dyDescent="0.25">
      <c r="A22" s="22" t="s">
        <v>23</v>
      </c>
      <c r="B22" s="23"/>
      <c r="C22" s="24"/>
      <c r="D22" s="7" t="s">
        <v>24</v>
      </c>
      <c r="E22" s="7"/>
      <c r="F22" s="25">
        <v>0</v>
      </c>
      <c r="G22" s="26"/>
      <c r="H22" s="27"/>
      <c r="I22" s="23"/>
      <c r="J22" s="87"/>
      <c r="K22" s="68"/>
      <c r="L22" s="68"/>
      <c r="M22" s="68"/>
      <c r="N22" s="68"/>
      <c r="O22" s="68"/>
      <c r="P22" s="68"/>
      <c r="Q22" s="68"/>
    </row>
    <row r="23" spans="1:17" customFormat="1" x14ac:dyDescent="0.25">
      <c r="A23" s="22" t="s">
        <v>25</v>
      </c>
      <c r="B23" s="23"/>
      <c r="C23" s="24"/>
      <c r="D23" s="6" t="s">
        <v>26</v>
      </c>
      <c r="E23" s="6"/>
      <c r="F23" s="28"/>
      <c r="G23" s="29"/>
      <c r="H23" s="30"/>
      <c r="I23" s="23"/>
      <c r="J23" s="89"/>
      <c r="K23" s="68"/>
      <c r="L23" s="68"/>
      <c r="M23" s="68"/>
      <c r="N23" s="68"/>
      <c r="O23" s="68"/>
      <c r="P23" s="68"/>
      <c r="Q23" s="68"/>
    </row>
    <row r="24" spans="1:17" customFormat="1" x14ac:dyDescent="0.25">
      <c r="A24" s="22" t="s">
        <v>27</v>
      </c>
      <c r="B24" s="23"/>
      <c r="C24" s="24"/>
      <c r="D24" s="6" t="s">
        <v>28</v>
      </c>
      <c r="E24" s="6"/>
      <c r="F24" s="28"/>
      <c r="G24" s="29"/>
      <c r="H24" s="30"/>
      <c r="I24" s="23"/>
      <c r="J24" s="87"/>
      <c r="K24" s="68"/>
      <c r="L24" s="68"/>
      <c r="M24" s="68"/>
      <c r="N24" s="68"/>
      <c r="O24" s="68"/>
      <c r="P24" s="68"/>
      <c r="Q24" s="68"/>
    </row>
    <row r="25" spans="1:17" customFormat="1" x14ac:dyDescent="0.25">
      <c r="A25" s="22" t="s">
        <v>29</v>
      </c>
      <c r="B25" s="23"/>
      <c r="C25" s="24"/>
      <c r="D25" s="6" t="s">
        <v>30</v>
      </c>
      <c r="E25" s="6"/>
      <c r="F25" s="28"/>
      <c r="G25" s="29"/>
      <c r="H25" s="30"/>
      <c r="I25" s="23"/>
      <c r="J25" s="87"/>
      <c r="K25" s="68"/>
      <c r="L25" s="68"/>
      <c r="M25" s="68"/>
      <c r="N25" s="68"/>
      <c r="O25" s="68"/>
      <c r="P25" s="68"/>
      <c r="Q25" s="68"/>
    </row>
    <row r="26" spans="1:17" x14ac:dyDescent="0.25">
      <c r="A26" s="1" t="s">
        <v>31</v>
      </c>
      <c r="C26" s="7"/>
      <c r="D26" s="6" t="s">
        <v>32</v>
      </c>
      <c r="E26" s="6"/>
      <c r="F26" s="32">
        <f>'[1]Mobiliario Eq. Ofc.'!H26</f>
        <v>224320864.50999999</v>
      </c>
      <c r="G26" s="33"/>
      <c r="H26" s="34"/>
      <c r="M26" s="90"/>
    </row>
    <row r="27" spans="1:17" x14ac:dyDescent="0.25">
      <c r="A27" s="1" t="s">
        <v>33</v>
      </c>
      <c r="C27" s="7"/>
      <c r="D27" s="6" t="s">
        <v>34</v>
      </c>
      <c r="E27" s="6"/>
      <c r="F27" s="42"/>
      <c r="G27" s="33"/>
      <c r="H27" s="34"/>
      <c r="J27" s="91"/>
      <c r="M27" s="90"/>
    </row>
    <row r="28" spans="1:17" customFormat="1" x14ac:dyDescent="0.25">
      <c r="A28" s="22" t="s">
        <v>35</v>
      </c>
      <c r="B28" s="23"/>
      <c r="C28" s="24"/>
      <c r="D28" s="6" t="s">
        <v>36</v>
      </c>
      <c r="E28" s="6"/>
      <c r="F28" s="28"/>
      <c r="G28" s="29"/>
      <c r="H28" s="30"/>
      <c r="I28" s="2"/>
      <c r="J28" s="70"/>
      <c r="K28" s="68"/>
      <c r="L28" s="68"/>
      <c r="M28" s="92"/>
      <c r="N28" s="68"/>
      <c r="O28" s="68"/>
      <c r="P28" s="68"/>
      <c r="Q28" s="68"/>
    </row>
    <row r="29" spans="1:17" x14ac:dyDescent="0.25">
      <c r="C29" s="15" t="s">
        <v>37</v>
      </c>
      <c r="D29" s="7"/>
      <c r="E29" s="7"/>
      <c r="F29" s="38">
        <f>SUM(F22:F28)</f>
        <v>224320864.50999999</v>
      </c>
      <c r="G29" s="33"/>
      <c r="H29" s="39">
        <f>SUM(H22:H28)</f>
        <v>0</v>
      </c>
      <c r="M29" s="90"/>
    </row>
    <row r="30" spans="1:17" x14ac:dyDescent="0.25">
      <c r="C30" s="15"/>
      <c r="D30" s="7"/>
      <c r="E30" s="7"/>
      <c r="F30" s="40"/>
      <c r="G30" s="33"/>
      <c r="H30" s="41"/>
      <c r="M30" s="90"/>
    </row>
    <row r="31" spans="1:17" ht="15.75" thickBot="1" x14ac:dyDescent="0.3">
      <c r="C31" s="15" t="s">
        <v>38</v>
      </c>
      <c r="D31" s="7"/>
      <c r="E31" s="7"/>
      <c r="F31" s="43">
        <f>SUM(F29,F19)</f>
        <v>312855193.28999996</v>
      </c>
      <c r="G31" s="44"/>
      <c r="H31" s="45">
        <f>SUM(H29,H19)</f>
        <v>0</v>
      </c>
      <c r="J31" s="93"/>
      <c r="K31" s="88"/>
    </row>
    <row r="32" spans="1:17" ht="15.75" thickTop="1" x14ac:dyDescent="0.25">
      <c r="C32" s="7"/>
      <c r="D32" s="7" t="s">
        <v>18</v>
      </c>
      <c r="E32" s="7"/>
      <c r="F32" s="19"/>
      <c r="G32" s="21"/>
      <c r="H32" s="21"/>
      <c r="J32" s="94"/>
      <c r="K32" s="95">
        <f>F31-F65</f>
        <v>0</v>
      </c>
    </row>
    <row r="33" spans="1:17" x14ac:dyDescent="0.25">
      <c r="C33" s="15" t="s">
        <v>39</v>
      </c>
      <c r="D33" s="7"/>
      <c r="E33" s="7"/>
      <c r="F33" s="19"/>
      <c r="G33" s="21"/>
      <c r="H33" s="21"/>
    </row>
    <row r="34" spans="1:17" x14ac:dyDescent="0.25">
      <c r="C34" s="15" t="s">
        <v>40</v>
      </c>
      <c r="D34" s="7"/>
      <c r="E34" s="7"/>
      <c r="F34" s="47"/>
      <c r="G34" s="20"/>
      <c r="H34" s="20"/>
      <c r="K34" s="88"/>
    </row>
    <row r="35" spans="1:17" customFormat="1" x14ac:dyDescent="0.25">
      <c r="A35" s="22" t="s">
        <v>41</v>
      </c>
      <c r="B35" s="23"/>
      <c r="C35" s="24"/>
      <c r="D35" s="7" t="s">
        <v>42</v>
      </c>
      <c r="E35" s="7"/>
      <c r="F35" s="25"/>
      <c r="G35" s="48"/>
      <c r="H35" s="27"/>
      <c r="I35" s="23"/>
      <c r="J35" s="96"/>
      <c r="K35" s="68"/>
      <c r="L35" s="68"/>
      <c r="M35" s="68"/>
      <c r="N35" s="68"/>
      <c r="O35" s="68"/>
      <c r="P35" s="68"/>
      <c r="Q35" s="68"/>
    </row>
    <row r="36" spans="1:17" x14ac:dyDescent="0.25">
      <c r="A36" s="1" t="s">
        <v>43</v>
      </c>
      <c r="C36" s="7"/>
      <c r="D36" s="7" t="s">
        <v>44</v>
      </c>
      <c r="E36" s="7"/>
      <c r="F36" s="42">
        <f>'[1]CXP Corto plazo'!B18</f>
        <v>109312812.48999999</v>
      </c>
      <c r="G36" s="33"/>
      <c r="H36" s="34"/>
    </row>
    <row r="37" spans="1:17" customFormat="1" x14ac:dyDescent="0.25">
      <c r="A37" s="22" t="s">
        <v>45</v>
      </c>
      <c r="B37" s="23"/>
      <c r="C37" s="24"/>
      <c r="D37" s="7" t="s">
        <v>46</v>
      </c>
      <c r="E37" s="7"/>
      <c r="F37" s="28"/>
      <c r="G37" s="29"/>
      <c r="H37" s="30"/>
      <c r="I37" s="23"/>
      <c r="J37" s="89"/>
      <c r="K37" s="68"/>
      <c r="L37" s="68"/>
      <c r="M37" s="68"/>
      <c r="N37" s="68"/>
      <c r="O37" s="68"/>
      <c r="P37" s="68"/>
      <c r="Q37" s="68"/>
    </row>
    <row r="38" spans="1:17" customFormat="1" x14ac:dyDescent="0.25">
      <c r="A38" s="22" t="s">
        <v>47</v>
      </c>
      <c r="B38" s="23"/>
      <c r="C38" s="24"/>
      <c r="D38" s="7" t="s">
        <v>48</v>
      </c>
      <c r="E38" s="7"/>
      <c r="F38" s="28"/>
      <c r="G38" s="29"/>
      <c r="H38" s="30"/>
      <c r="I38" s="23"/>
      <c r="J38" s="87"/>
      <c r="K38" s="68"/>
      <c r="L38" s="68"/>
      <c r="M38" s="68"/>
      <c r="N38" s="68"/>
      <c r="O38" s="68"/>
      <c r="P38" s="68"/>
      <c r="Q38" s="68"/>
    </row>
    <row r="39" spans="1:17" customFormat="1" x14ac:dyDescent="0.25">
      <c r="A39" s="22" t="s">
        <v>49</v>
      </c>
      <c r="B39" s="23"/>
      <c r="C39" s="24"/>
      <c r="D39" s="7" t="s">
        <v>50</v>
      </c>
      <c r="E39" s="7"/>
      <c r="F39" s="25">
        <f>'[1]Retenciones y Acum.'!B23</f>
        <v>120100.41999999998</v>
      </c>
      <c r="G39" s="26"/>
      <c r="H39" s="27"/>
      <c r="I39" s="23"/>
      <c r="J39" s="87"/>
      <c r="K39" s="68"/>
      <c r="L39" s="68"/>
      <c r="M39" s="68"/>
      <c r="N39" s="68"/>
      <c r="O39" s="68"/>
      <c r="P39" s="68"/>
      <c r="Q39" s="68"/>
    </row>
    <row r="40" spans="1:17" customFormat="1" x14ac:dyDescent="0.25">
      <c r="A40" s="22" t="s">
        <v>51</v>
      </c>
      <c r="B40" s="23"/>
      <c r="C40" s="24"/>
      <c r="D40" s="7" t="s">
        <v>52</v>
      </c>
      <c r="E40" s="7"/>
      <c r="F40" s="25"/>
      <c r="G40" s="26"/>
      <c r="H40" s="27"/>
      <c r="I40" s="23"/>
      <c r="J40" s="87"/>
      <c r="K40" s="68"/>
      <c r="L40" s="68"/>
      <c r="M40" s="68"/>
      <c r="N40" s="68"/>
      <c r="O40" s="68"/>
      <c r="P40" s="68"/>
      <c r="Q40" s="68"/>
    </row>
    <row r="41" spans="1:17" customFormat="1" x14ac:dyDescent="0.25">
      <c r="A41" s="22" t="s">
        <v>53</v>
      </c>
      <c r="B41" s="23"/>
      <c r="C41" s="24"/>
      <c r="D41" s="7" t="s">
        <v>54</v>
      </c>
      <c r="E41" s="7"/>
      <c r="F41" s="36">
        <f>'[1]Benef. Empl x p Corto Plazo'!B19</f>
        <v>9776955.7799999993</v>
      </c>
      <c r="G41" s="26"/>
      <c r="H41" s="27"/>
      <c r="I41" s="23"/>
      <c r="J41" s="50"/>
      <c r="K41" s="68"/>
      <c r="L41" s="68"/>
      <c r="M41" s="68"/>
      <c r="N41" s="68"/>
      <c r="O41" s="68"/>
      <c r="P41" s="68"/>
      <c r="Q41" s="68"/>
    </row>
    <row r="42" spans="1:17" customFormat="1" x14ac:dyDescent="0.25">
      <c r="A42" s="22" t="s">
        <v>55</v>
      </c>
      <c r="B42" s="23"/>
      <c r="C42" s="24"/>
      <c r="D42" s="7" t="s">
        <v>56</v>
      </c>
      <c r="E42" s="7"/>
      <c r="F42" s="25"/>
      <c r="G42" s="26"/>
      <c r="H42" s="27"/>
      <c r="I42" s="23"/>
      <c r="J42" s="87"/>
      <c r="K42" s="68"/>
      <c r="L42" s="68"/>
      <c r="M42" s="68"/>
      <c r="N42" s="68"/>
      <c r="O42" s="68"/>
      <c r="P42" s="68"/>
      <c r="Q42" s="68"/>
    </row>
    <row r="43" spans="1:17" customFormat="1" x14ac:dyDescent="0.25">
      <c r="A43" s="22" t="s">
        <v>57</v>
      </c>
      <c r="B43" s="23"/>
      <c r="C43" s="24"/>
      <c r="D43" s="7" t="s">
        <v>58</v>
      </c>
      <c r="E43" s="7"/>
      <c r="F43" s="36"/>
      <c r="G43" s="29"/>
      <c r="H43" s="30"/>
      <c r="I43" s="23"/>
      <c r="J43" s="87"/>
      <c r="K43" s="68"/>
      <c r="L43" s="68"/>
      <c r="M43" s="68"/>
      <c r="N43" s="68"/>
      <c r="O43" s="68"/>
      <c r="P43" s="68"/>
      <c r="Q43" s="68"/>
    </row>
    <row r="44" spans="1:17" x14ac:dyDescent="0.25">
      <c r="C44" s="15" t="s">
        <v>59</v>
      </c>
      <c r="D44" s="7"/>
      <c r="E44" s="7"/>
      <c r="F44" s="40">
        <f>SUM(F35:F43)</f>
        <v>119209868.69</v>
      </c>
      <c r="G44" s="33"/>
      <c r="H44" s="41">
        <f>SUM(H35:H43)</f>
        <v>0</v>
      </c>
    </row>
    <row r="45" spans="1:17" x14ac:dyDescent="0.25">
      <c r="C45" s="15"/>
      <c r="D45" s="7"/>
      <c r="E45" s="7"/>
      <c r="F45" s="40"/>
      <c r="G45" s="33"/>
      <c r="H45" s="41"/>
    </row>
    <row r="46" spans="1:17" x14ac:dyDescent="0.25">
      <c r="C46" s="15"/>
      <c r="D46" s="7"/>
      <c r="E46" s="7"/>
      <c r="F46" s="40"/>
      <c r="G46" s="33"/>
      <c r="H46" s="34"/>
    </row>
    <row r="47" spans="1:17" customFormat="1" x14ac:dyDescent="0.25">
      <c r="A47" s="22"/>
      <c r="B47" s="23"/>
      <c r="C47" s="49" t="s">
        <v>60</v>
      </c>
      <c r="D47" s="24"/>
      <c r="E47" s="24"/>
      <c r="F47" s="50"/>
      <c r="G47" s="48"/>
      <c r="H47" s="48"/>
      <c r="I47" s="23"/>
      <c r="J47" s="87"/>
      <c r="K47" s="68"/>
      <c r="L47" s="68"/>
      <c r="M47" s="68"/>
      <c r="N47" s="68"/>
      <c r="O47" s="68"/>
      <c r="P47" s="68"/>
      <c r="Q47" s="68"/>
    </row>
    <row r="48" spans="1:17" customFormat="1" x14ac:dyDescent="0.25">
      <c r="A48" s="22" t="s">
        <v>61</v>
      </c>
      <c r="B48" s="23"/>
      <c r="C48" s="24"/>
      <c r="D48" s="7" t="s">
        <v>62</v>
      </c>
      <c r="E48" s="7"/>
      <c r="F48" s="25">
        <f>'[1]CXP Largo Plazo'!B15</f>
        <v>123688792.37</v>
      </c>
      <c r="G48" s="26"/>
      <c r="H48" s="27"/>
      <c r="I48" s="23"/>
      <c r="J48" s="87"/>
      <c r="K48" s="68"/>
      <c r="L48" s="68"/>
      <c r="M48" s="68"/>
      <c r="N48" s="68"/>
      <c r="O48" s="68"/>
      <c r="P48" s="68"/>
      <c r="Q48" s="68"/>
    </row>
    <row r="49" spans="1:17" customFormat="1" x14ac:dyDescent="0.25">
      <c r="A49" s="22" t="s">
        <v>63</v>
      </c>
      <c r="B49" s="23"/>
      <c r="C49" s="24"/>
      <c r="D49" s="7" t="s">
        <v>64</v>
      </c>
      <c r="E49" s="7"/>
      <c r="F49" s="51"/>
      <c r="G49" s="26"/>
      <c r="H49" s="27"/>
      <c r="I49" s="23"/>
      <c r="J49" s="87"/>
      <c r="K49" s="68"/>
      <c r="L49" s="68"/>
      <c r="M49" s="68"/>
      <c r="N49" s="68"/>
      <c r="O49" s="68"/>
      <c r="P49" s="68"/>
      <c r="Q49" s="68"/>
    </row>
    <row r="50" spans="1:17" customFormat="1" x14ac:dyDescent="0.25">
      <c r="A50" s="22" t="s">
        <v>65</v>
      </c>
      <c r="B50" s="23"/>
      <c r="C50" s="24"/>
      <c r="D50" s="7" t="s">
        <v>66</v>
      </c>
      <c r="E50" s="7"/>
      <c r="F50" s="51"/>
      <c r="G50" s="26"/>
      <c r="H50" s="27"/>
      <c r="I50" s="23"/>
      <c r="J50" s="87"/>
      <c r="K50" s="68"/>
      <c r="L50" s="68"/>
      <c r="M50" s="68"/>
      <c r="N50" s="68"/>
      <c r="O50" s="68"/>
      <c r="P50" s="68"/>
      <c r="Q50" s="68"/>
    </row>
    <row r="51" spans="1:17" customFormat="1" x14ac:dyDescent="0.25">
      <c r="A51" s="22" t="s">
        <v>67</v>
      </c>
      <c r="B51" s="23"/>
      <c r="C51" s="24"/>
      <c r="D51" s="7" t="s">
        <v>68</v>
      </c>
      <c r="E51" s="7"/>
      <c r="F51" s="51"/>
      <c r="G51" s="26"/>
      <c r="H51" s="27"/>
      <c r="I51" s="23"/>
      <c r="J51" s="87"/>
      <c r="K51" s="68"/>
      <c r="L51" s="68"/>
      <c r="M51" s="68"/>
      <c r="N51" s="68"/>
      <c r="O51" s="68"/>
      <c r="P51" s="68"/>
      <c r="Q51" s="68"/>
    </row>
    <row r="52" spans="1:17" customFormat="1" x14ac:dyDescent="0.25">
      <c r="A52" s="22" t="s">
        <v>69</v>
      </c>
      <c r="B52" s="23"/>
      <c r="C52" s="24"/>
      <c r="D52" s="7" t="s">
        <v>70</v>
      </c>
      <c r="E52" s="7"/>
      <c r="F52" s="52">
        <f>'ESF SNS '!F53</f>
        <v>0</v>
      </c>
      <c r="G52" s="26"/>
      <c r="H52" s="27"/>
      <c r="I52" s="23"/>
      <c r="J52" s="87"/>
      <c r="K52" s="68"/>
      <c r="L52" s="68"/>
      <c r="M52" s="68"/>
      <c r="N52" s="68"/>
      <c r="O52" s="68"/>
      <c r="P52" s="68"/>
      <c r="Q52" s="68"/>
    </row>
    <row r="53" spans="1:17" customFormat="1" x14ac:dyDescent="0.25">
      <c r="A53" s="22" t="s">
        <v>71</v>
      </c>
      <c r="B53" s="23"/>
      <c r="C53" s="24"/>
      <c r="D53" s="7" t="s">
        <v>72</v>
      </c>
      <c r="E53" s="7"/>
      <c r="F53" s="51"/>
      <c r="G53" s="26"/>
      <c r="H53" s="27"/>
      <c r="I53" s="23"/>
      <c r="J53" s="87"/>
      <c r="K53" s="68"/>
      <c r="L53" s="68"/>
      <c r="M53" s="68"/>
      <c r="N53" s="68"/>
      <c r="O53" s="68"/>
      <c r="P53" s="68"/>
      <c r="Q53" s="68"/>
    </row>
    <row r="54" spans="1:17" customFormat="1" ht="16.5" customHeight="1" x14ac:dyDescent="0.25">
      <c r="A54" s="22"/>
      <c r="B54" s="23"/>
      <c r="C54" s="49" t="s">
        <v>73</v>
      </c>
      <c r="D54" s="24"/>
      <c r="E54" s="24"/>
      <c r="F54" s="53">
        <f>+F48+F52</f>
        <v>123688792.37</v>
      </c>
      <c r="G54" s="29"/>
      <c r="H54" s="34"/>
      <c r="I54" s="23"/>
      <c r="J54" s="87"/>
      <c r="K54" s="68"/>
      <c r="L54" s="68"/>
      <c r="M54" s="68"/>
      <c r="N54" s="68"/>
      <c r="O54" s="68"/>
      <c r="P54" s="68"/>
      <c r="Q54" s="68"/>
    </row>
    <row r="55" spans="1:17" x14ac:dyDescent="0.25">
      <c r="C55" s="15" t="s">
        <v>74</v>
      </c>
      <c r="D55" s="7"/>
      <c r="E55" s="7"/>
      <c r="F55" s="54">
        <f>+F44+F54</f>
        <v>242898661.06</v>
      </c>
      <c r="G55" s="44"/>
      <c r="H55" s="39">
        <f>SUM(H44,H54)</f>
        <v>0</v>
      </c>
    </row>
    <row r="56" spans="1:17" x14ac:dyDescent="0.25">
      <c r="C56" s="15"/>
      <c r="D56" s="7"/>
      <c r="E56" s="7"/>
      <c r="F56" s="55"/>
      <c r="G56" s="21"/>
      <c r="H56" s="21"/>
      <c r="M56" s="97" t="s">
        <v>18</v>
      </c>
    </row>
    <row r="57" spans="1:17" x14ac:dyDescent="0.25">
      <c r="C57" s="15" t="s">
        <v>75</v>
      </c>
      <c r="D57" s="7"/>
      <c r="E57" s="7"/>
      <c r="F57" s="8"/>
      <c r="G57" s="21"/>
      <c r="H57" s="21"/>
      <c r="M57" s="65" t="s">
        <v>18</v>
      </c>
    </row>
    <row r="58" spans="1:17" customFormat="1" x14ac:dyDescent="0.25">
      <c r="A58" s="22" t="s">
        <v>76</v>
      </c>
      <c r="B58" s="23"/>
      <c r="C58" s="49"/>
      <c r="D58" s="7" t="s">
        <v>77</v>
      </c>
      <c r="E58" s="7"/>
      <c r="F58" s="51"/>
      <c r="G58" s="26"/>
      <c r="H58" s="27"/>
      <c r="I58" s="23"/>
      <c r="J58" s="87"/>
      <c r="K58" s="68"/>
      <c r="L58" s="68"/>
      <c r="M58" s="68"/>
      <c r="N58" s="68"/>
      <c r="O58" s="68"/>
      <c r="P58" s="68"/>
      <c r="Q58" s="68"/>
    </row>
    <row r="59" spans="1:17" customFormat="1" x14ac:dyDescent="0.25">
      <c r="A59" s="22" t="s">
        <v>78</v>
      </c>
      <c r="B59" s="23"/>
      <c r="C59" s="24"/>
      <c r="D59" s="7" t="s">
        <v>79</v>
      </c>
      <c r="E59" s="7"/>
      <c r="F59" s="51"/>
      <c r="G59" s="26"/>
      <c r="H59" s="27"/>
      <c r="I59" s="23"/>
      <c r="J59" s="87"/>
      <c r="K59" s="68"/>
      <c r="L59" s="68"/>
      <c r="M59" s="68"/>
      <c r="N59" s="68"/>
      <c r="O59" s="68"/>
      <c r="P59" s="68"/>
      <c r="Q59" s="68"/>
    </row>
    <row r="60" spans="1:17" x14ac:dyDescent="0.25">
      <c r="A60" s="1" t="s">
        <v>80</v>
      </c>
      <c r="C60" s="7"/>
      <c r="D60" s="7" t="s">
        <v>81</v>
      </c>
      <c r="E60" s="7"/>
      <c r="F60" s="8">
        <f>'[1]ERF SRS '!F34</f>
        <v>-286353189.83999997</v>
      </c>
      <c r="G60" s="20"/>
      <c r="H60" s="21"/>
      <c r="M60" s="97" t="s">
        <v>18</v>
      </c>
    </row>
    <row r="61" spans="1:17" x14ac:dyDescent="0.25">
      <c r="A61" s="1" t="s">
        <v>82</v>
      </c>
      <c r="C61" s="7"/>
      <c r="D61" s="7" t="s">
        <v>83</v>
      </c>
      <c r="E61" s="7"/>
      <c r="F61" s="51">
        <f>[1]Patrimonio!B18</f>
        <v>356309722.06999993</v>
      </c>
      <c r="G61" s="20"/>
      <c r="H61" s="56"/>
    </row>
    <row r="62" spans="1:17" customFormat="1" x14ac:dyDescent="0.25">
      <c r="A62" s="22" t="s">
        <v>84</v>
      </c>
      <c r="B62" s="23"/>
      <c r="C62" s="24"/>
      <c r="D62" s="7" t="s">
        <v>85</v>
      </c>
      <c r="E62" s="7"/>
      <c r="F62" s="55"/>
      <c r="G62" s="26"/>
      <c r="H62" s="34"/>
      <c r="I62" s="23"/>
      <c r="J62" s="87"/>
      <c r="K62" s="68"/>
      <c r="L62" s="68"/>
      <c r="M62" s="68"/>
      <c r="N62" s="68"/>
      <c r="O62" s="68"/>
      <c r="P62" s="68"/>
      <c r="Q62" s="68"/>
    </row>
    <row r="63" spans="1:17" x14ac:dyDescent="0.25">
      <c r="C63" s="15" t="s">
        <v>86</v>
      </c>
      <c r="D63" s="7"/>
      <c r="E63" s="7"/>
      <c r="F63" s="53">
        <f>+F58+F60+F61</f>
        <v>69956532.229999959</v>
      </c>
      <c r="G63" s="44"/>
      <c r="H63" s="39"/>
    </row>
    <row r="64" spans="1:17" x14ac:dyDescent="0.25">
      <c r="C64" s="15"/>
      <c r="D64" s="7"/>
      <c r="E64" s="7"/>
      <c r="F64" s="8"/>
      <c r="G64" s="18"/>
      <c r="H64" s="18"/>
    </row>
    <row r="65" spans="1:12" ht="15.75" thickBot="1" x14ac:dyDescent="0.3">
      <c r="C65" s="15" t="s">
        <v>87</v>
      </c>
      <c r="D65" s="7"/>
      <c r="E65" s="7"/>
      <c r="F65" s="57">
        <f>+F55+F63</f>
        <v>312855193.28999996</v>
      </c>
      <c r="G65" s="18"/>
      <c r="H65" s="45">
        <f>+H55+H63</f>
        <v>0</v>
      </c>
      <c r="J65" s="19"/>
      <c r="L65" s="69" t="s">
        <v>18</v>
      </c>
    </row>
    <row r="66" spans="1:12" ht="15.75" thickTop="1" x14ac:dyDescent="0.25">
      <c r="C66" s="15"/>
      <c r="D66" s="7"/>
      <c r="E66" s="7"/>
      <c r="F66" s="54"/>
      <c r="G66" s="18"/>
      <c r="H66" s="41"/>
      <c r="J66" s="19"/>
      <c r="L66" s="69"/>
    </row>
    <row r="67" spans="1:12" x14ac:dyDescent="0.25">
      <c r="A67" s="72"/>
      <c r="B67" s="73"/>
      <c r="C67" s="74"/>
      <c r="D67" s="75"/>
      <c r="E67" s="75"/>
      <c r="F67" s="76"/>
      <c r="G67" s="77"/>
      <c r="H67" s="78"/>
      <c r="I67" s="75"/>
      <c r="J67" s="19"/>
      <c r="L67" s="69"/>
    </row>
    <row r="68" spans="1:12" x14ac:dyDescent="0.25">
      <c r="A68" s="72"/>
      <c r="B68" s="73"/>
      <c r="C68" s="74"/>
      <c r="D68" s="75"/>
      <c r="E68" s="75"/>
      <c r="F68" s="76"/>
      <c r="G68" s="77"/>
      <c r="H68" s="78"/>
      <c r="I68" s="75"/>
    </row>
    <row r="69" spans="1:12" x14ac:dyDescent="0.25">
      <c r="A69" s="72"/>
      <c r="B69" s="73"/>
      <c r="C69" s="74"/>
      <c r="D69" s="75"/>
      <c r="E69" s="75"/>
      <c r="F69" s="76"/>
      <c r="G69" s="77"/>
      <c r="H69" s="78"/>
      <c r="I69" s="75"/>
    </row>
    <row r="70" spans="1:12" x14ac:dyDescent="0.25">
      <c r="A70" s="72"/>
      <c r="B70" s="73"/>
      <c r="C70" s="74"/>
      <c r="D70" s="75"/>
      <c r="E70" s="75"/>
      <c r="F70" s="76"/>
      <c r="G70" s="77"/>
      <c r="H70" s="78"/>
      <c r="I70" s="75"/>
    </row>
    <row r="71" spans="1:12" x14ac:dyDescent="0.25">
      <c r="A71" s="72"/>
      <c r="B71" s="73"/>
      <c r="C71" s="74"/>
      <c r="D71" s="75"/>
      <c r="E71" s="75"/>
      <c r="F71" s="76"/>
      <c r="G71" s="77"/>
      <c r="H71" s="78"/>
      <c r="I71" s="75"/>
    </row>
    <row r="72" spans="1:12" x14ac:dyDescent="0.25">
      <c r="A72" s="72"/>
      <c r="B72" s="73"/>
      <c r="C72" s="74"/>
      <c r="D72" s="79" t="s">
        <v>88</v>
      </c>
      <c r="E72" s="79" t="s">
        <v>89</v>
      </c>
      <c r="F72" s="79" t="s">
        <v>90</v>
      </c>
      <c r="G72" s="76"/>
      <c r="H72" s="80"/>
      <c r="I72" s="78"/>
    </row>
    <row r="73" spans="1:12" x14ac:dyDescent="0.25">
      <c r="A73" s="72"/>
      <c r="B73" s="73"/>
      <c r="C73" s="74"/>
      <c r="D73" s="75" t="s">
        <v>91</v>
      </c>
      <c r="E73" s="81" t="s">
        <v>92</v>
      </c>
      <c r="F73" s="81" t="s">
        <v>93</v>
      </c>
      <c r="G73" s="82"/>
      <c r="H73" s="77"/>
      <c r="I73" s="78"/>
    </row>
    <row r="74" spans="1:12" x14ac:dyDescent="0.25">
      <c r="A74" s="72"/>
      <c r="B74" s="73"/>
      <c r="C74" s="74"/>
      <c r="D74" s="75"/>
      <c r="E74" s="81"/>
      <c r="F74" s="81"/>
      <c r="G74" s="82"/>
      <c r="H74" s="77"/>
      <c r="I74" s="78"/>
    </row>
    <row r="75" spans="1:12" x14ac:dyDescent="0.25">
      <c r="A75" s="72"/>
      <c r="B75" s="73"/>
      <c r="C75" s="74"/>
      <c r="D75" s="75"/>
      <c r="E75" s="81"/>
      <c r="F75" s="81"/>
      <c r="G75" s="82"/>
      <c r="H75" s="77"/>
      <c r="I75" s="78"/>
    </row>
    <row r="76" spans="1:12" x14ac:dyDescent="0.25">
      <c r="A76" s="72"/>
      <c r="B76" s="73"/>
      <c r="C76" s="74"/>
      <c r="D76" s="75"/>
      <c r="E76" s="81"/>
      <c r="F76" s="81"/>
      <c r="G76" s="82"/>
      <c r="H76" s="77"/>
      <c r="I76" s="78"/>
    </row>
    <row r="77" spans="1:12" x14ac:dyDescent="0.25">
      <c r="A77" s="72"/>
      <c r="B77" s="73"/>
      <c r="C77" s="74"/>
      <c r="D77" s="75"/>
      <c r="E77" s="81"/>
      <c r="F77" s="81"/>
      <c r="G77" s="82"/>
      <c r="H77" s="77"/>
      <c r="I77" s="78"/>
    </row>
    <row r="78" spans="1:12" x14ac:dyDescent="0.25">
      <c r="A78" s="72"/>
      <c r="B78" s="73"/>
      <c r="C78" s="74"/>
      <c r="D78" s="75"/>
      <c r="E78" s="75"/>
      <c r="F78" s="76"/>
      <c r="G78" s="77"/>
      <c r="H78" s="78"/>
      <c r="I78" s="75"/>
    </row>
    <row r="79" spans="1:12" x14ac:dyDescent="0.25">
      <c r="A79" s="72"/>
      <c r="B79" s="73"/>
      <c r="C79" s="74"/>
      <c r="D79" s="83" t="s">
        <v>94</v>
      </c>
      <c r="E79" s="84"/>
      <c r="F79" s="84"/>
      <c r="G79" s="84"/>
      <c r="H79" s="84"/>
      <c r="I79" s="84"/>
      <c r="J79" s="71"/>
    </row>
    <row r="80" spans="1:12" x14ac:dyDescent="0.25">
      <c r="A80" s="72"/>
      <c r="B80" s="73"/>
      <c r="C80" s="74"/>
      <c r="D80" s="74" t="s">
        <v>95</v>
      </c>
      <c r="E80" s="84"/>
      <c r="F80" s="84"/>
      <c r="G80" s="84"/>
      <c r="H80" s="84"/>
      <c r="I80" s="84"/>
    </row>
    <row r="81" spans="1:17" x14ac:dyDescent="0.25">
      <c r="A81" s="72"/>
      <c r="B81" s="73"/>
      <c r="C81" s="74"/>
      <c r="D81" s="84"/>
      <c r="E81" s="79"/>
      <c r="F81" s="79"/>
      <c r="G81" s="76"/>
      <c r="H81" s="77"/>
      <c r="I81" s="78"/>
    </row>
    <row r="82" spans="1:17" x14ac:dyDescent="0.25">
      <c r="C82" s="59"/>
      <c r="D82" s="85"/>
      <c r="E82" s="7"/>
      <c r="F82" s="7"/>
      <c r="G82" s="55"/>
      <c r="H82" s="18"/>
      <c r="I82" s="41"/>
    </row>
    <row r="83" spans="1:17" x14ac:dyDescent="0.25">
      <c r="C83" s="15"/>
      <c r="D83" s="7"/>
      <c r="E83" s="7"/>
      <c r="F83" s="54"/>
      <c r="G83" s="18"/>
      <c r="H83" s="41"/>
      <c r="I83" s="7"/>
    </row>
    <row r="84" spans="1:17" x14ac:dyDescent="0.25">
      <c r="C84" s="15"/>
      <c r="D84" s="7"/>
      <c r="E84" s="7"/>
      <c r="F84" s="54"/>
      <c r="G84" s="18"/>
      <c r="H84" s="41"/>
    </row>
    <row r="85" spans="1:17" x14ac:dyDescent="0.25">
      <c r="C85" s="7"/>
      <c r="D85" s="7"/>
      <c r="E85" s="7"/>
      <c r="F85" s="8"/>
      <c r="G85" s="7"/>
      <c r="H85" s="21"/>
      <c r="J85" s="98"/>
    </row>
    <row r="86" spans="1:17" x14ac:dyDescent="0.25">
      <c r="C86" s="64"/>
      <c r="D86" s="64"/>
      <c r="E86" s="64"/>
      <c r="F86" s="64"/>
      <c r="G86" s="64"/>
      <c r="H86" s="64"/>
    </row>
    <row r="87" spans="1:17" x14ac:dyDescent="0.25">
      <c r="C87" s="7"/>
      <c r="D87" s="15"/>
      <c r="E87" s="15"/>
      <c r="F87" s="8"/>
      <c r="G87" s="7"/>
      <c r="H87" s="7"/>
    </row>
    <row r="88" spans="1:17" x14ac:dyDescent="0.25">
      <c r="C88" s="7"/>
      <c r="D88" s="7"/>
      <c r="E88" s="7"/>
      <c r="F88" s="8"/>
      <c r="G88" s="60"/>
      <c r="H88" s="60"/>
    </row>
    <row r="90" spans="1:17" x14ac:dyDescent="0.25">
      <c r="H90" s="46"/>
    </row>
    <row r="92" spans="1:17" s="2" customFormat="1" x14ac:dyDescent="0.25">
      <c r="A92" s="1"/>
      <c r="F92" s="4"/>
      <c r="H92" s="58"/>
      <c r="J92" s="70"/>
      <c r="K92" s="65"/>
      <c r="L92" s="65"/>
      <c r="M92" s="65"/>
      <c r="N92" s="70"/>
      <c r="O92" s="70"/>
      <c r="P92" s="70"/>
      <c r="Q92" s="70"/>
    </row>
  </sheetData>
  <protectedRanges>
    <protectedRange algorithmName="SHA-512" hashValue="ZAfGeYA5VbL0gG93akD1xexJu2rI3UXxHwEtGuh6c0glGlh5rE1RHQPZZ54q7AqVc1jO4jlchft9pel46vZT4g==" saltValue="JJI+A7ZZczdDIztssZc9Vg==" spinCount="100000" sqref="E4:M4 C3:C4 F3:J3" name="Rango1_1"/>
  </protectedRanges>
  <mergeCells count="6">
    <mergeCell ref="C86:H86"/>
    <mergeCell ref="C3:I3"/>
    <mergeCell ref="C4:I4"/>
    <mergeCell ref="C5:H5"/>
    <mergeCell ref="C6:H6"/>
    <mergeCell ref="C7:H7"/>
  </mergeCells>
  <printOptions horizontalCentered="1"/>
  <pageMargins left="0.23622047244094491" right="0.23622047244094491" top="0.27559055118110237" bottom="0.27559055118110237" header="0.19685039370078741" footer="0.19685039370078741"/>
  <pageSetup orientation="portrait" verticalDpi="300" r:id="rId1"/>
  <rowBreaks count="1" manualBreakCount="1">
    <brk id="45" min="2" max="8" man="1"/>
  </rowBreaks>
  <colBreaks count="1" manualBreakCount="1">
    <brk id="10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Radaisy ferreras</dc:creator>
  <cp:lastModifiedBy>ORTOPEDIA EM DARIO C</cp:lastModifiedBy>
  <cp:lastPrinted>2025-03-06T19:47:52Z</cp:lastPrinted>
  <dcterms:created xsi:type="dcterms:W3CDTF">2025-03-06T15:53:21Z</dcterms:created>
  <dcterms:modified xsi:type="dcterms:W3CDTF">2025-03-06T19:48:07Z</dcterms:modified>
</cp:coreProperties>
</file>