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MODIFICADO A SUBIR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BANCO'!$A$1:$G$44</definedName>
    <definedName name="_xlnm.Print_Titles" localSheetId="0">'LIBRO BANCO'!$1:$11</definedName>
  </definedNames>
  <calcPr calcId="152511"/>
</workbook>
</file>

<file path=xl/calcChain.xml><?xml version="1.0" encoding="utf-8"?>
<calcChain xmlns="http://schemas.openxmlformats.org/spreadsheetml/2006/main">
  <c r="F33" i="1" l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E11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B6" i="1"/>
  <c r="F34" i="1" l="1"/>
  <c r="G33" i="1"/>
  <c r="G34" i="1" s="1"/>
</calcChain>
</file>

<file path=xl/sharedStrings.xml><?xml version="1.0" encoding="utf-8"?>
<sst xmlns="http://schemas.openxmlformats.org/spreadsheetml/2006/main" count="22" uniqueCount="22">
  <si>
    <t>SERVICIO REGIONAL DE SALUD</t>
  </si>
  <si>
    <t>MAYOR SUBSIDIARIO DE CAJA</t>
  </si>
  <si>
    <t>LIBRO DE BANCO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</si>
  <si>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</si>
  <si>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</si>
  <si>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</si>
  <si>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314-000047-4</t>
  </si>
  <si>
    <t>INGRESOS</t>
  </si>
  <si>
    <t>EGRESOS</t>
  </si>
  <si>
    <t>BALANCE</t>
  </si>
  <si>
    <t>BALANCE    ANTERIOR</t>
  </si>
  <si>
    <t xml:space="preserve">NO. </t>
  </si>
  <si>
    <t>FECHA</t>
  </si>
  <si>
    <t xml:space="preserve">CK NO./TRANSF. </t>
  </si>
  <si>
    <t>INTERESADO</t>
  </si>
  <si>
    <t>TOTAL CKS./TRANSFS.</t>
  </si>
  <si>
    <t>,</t>
  </si>
  <si>
    <t>DR. CESAR A. ROQUE BEATO</t>
  </si>
  <si>
    <t>LICDO. LUIS OLIVO PAYANO</t>
  </si>
  <si>
    <t>DIRECTOR GENERAL</t>
  </si>
  <si>
    <t>GERENTE FINANCIERO</t>
  </si>
  <si>
    <t>RELACION DE INGRESOS Y EGRESOS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</si>
</sst>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dd\-mm\-yy;@"/>
    <numFmt numFmtId="166" formatCode="_([$€-2]* #,##0.00_);_([$€-2]* \(#,##0.00\);_([$€-2]* &quot;-&quot;??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10" applyNumberFormat="0" applyAlignment="0" applyProtection="0"/>
    <xf numFmtId="0" fontId="25" fillId="19" borderId="11" applyNumberForma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8" fillId="9" borderId="10" applyNumberFormat="0" applyAlignment="0" applyProtection="0"/>
    <xf numFmtId="166" fontId="2" fillId="0" borderId="0" applyFont="0" applyFill="0" applyBorder="0" applyAlignment="0" applyProtection="0"/>
    <xf numFmtId="0" fontId="29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4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25" borderId="13" applyNumberFormat="0" applyFont="0" applyAlignment="0" applyProtection="0"/>
    <xf numFmtId="0" fontId="31" fillId="18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/>
    <xf numFmtId="0" fontId="8" fillId="0" borderId="0" xfId="0" applyFont="1" applyBorder="1"/>
    <xf numFmtId="0" fontId="12" fillId="0" borderId="0" xfId="0" applyFont="1"/>
    <xf numFmtId="0" fontId="0" fillId="2" borderId="0" xfId="0" applyFill="1" applyBorder="1"/>
    <xf numFmtId="0" fontId="13" fillId="0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4" fontId="13" fillId="2" borderId="3" xfId="0" applyNumberFormat="1" applyFont="1" applyFill="1" applyBorder="1"/>
    <xf numFmtId="4" fontId="0" fillId="0" borderId="0" xfId="0" applyNumberFormat="1"/>
    <xf numFmtId="0" fontId="0" fillId="0" borderId="5" xfId="0" applyBorder="1" applyAlignment="1">
      <alignment horizontal="center"/>
    </xf>
    <xf numFmtId="4" fontId="13" fillId="0" borderId="5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43" fontId="13" fillId="3" borderId="1" xfId="0" applyNumberFormat="1" applyFont="1" applyFill="1" applyBorder="1" applyAlignment="1">
      <alignment horizontal="center"/>
    </xf>
    <xf numFmtId="4" fontId="15" fillId="2" borderId="8" xfId="0" applyNumberFormat="1" applyFont="1" applyFill="1" applyBorder="1"/>
    <xf numFmtId="4" fontId="6" fillId="0" borderId="8" xfId="0" applyNumberFormat="1" applyFont="1" applyFill="1" applyBorder="1"/>
    <xf numFmtId="165" fontId="7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/>
    <xf numFmtId="43" fontId="13" fillId="0" borderId="5" xfId="0" applyNumberFormat="1" applyFont="1" applyFill="1" applyBorder="1"/>
    <xf numFmtId="4" fontId="16" fillId="2" borderId="5" xfId="0" applyNumberFormat="1" applyFont="1" applyFill="1" applyBorder="1"/>
    <xf numFmtId="4" fontId="6" fillId="0" borderId="5" xfId="0" applyNumberFormat="1" applyFont="1" applyFill="1" applyBorder="1" applyAlignment="1">
      <alignment wrapText="1"/>
    </xf>
    <xf numFmtId="1" fontId="16" fillId="0" borderId="0" xfId="0" applyNumberFormat="1" applyFont="1" applyAlignment="1">
      <alignment horizontal="center"/>
    </xf>
    <xf numFmtId="0" fontId="7" fillId="0" borderId="0" xfId="0" applyFont="1"/>
    <xf numFmtId="43" fontId="7" fillId="0" borderId="0" xfId="0" applyNumberFormat="1" applyFont="1"/>
    <xf numFmtId="4" fontId="6" fillId="2" borderId="0" xfId="0" applyNumberFormat="1" applyFont="1" applyFill="1"/>
    <xf numFmtId="4" fontId="6" fillId="0" borderId="0" xfId="0" applyNumberFormat="1" applyFont="1" applyBorder="1" applyAlignment="1">
      <alignment horizontal="right"/>
    </xf>
    <xf numFmtId="0" fontId="7" fillId="2" borderId="0" xfId="0" applyFont="1" applyFill="1"/>
    <xf numFmtId="4" fontId="7" fillId="0" borderId="0" xfId="0" applyNumberFormat="1" applyFont="1"/>
    <xf numFmtId="0" fontId="0" fillId="2" borderId="0" xfId="0" applyFill="1"/>
    <xf numFmtId="4" fontId="0" fillId="2" borderId="0" xfId="0" applyNumberFormat="1" applyFill="1"/>
    <xf numFmtId="0" fontId="17" fillId="0" borderId="0" xfId="1" applyFont="1" applyBorder="1" applyAlignment="1"/>
    <xf numFmtId="0" fontId="18" fillId="0" borderId="0" xfId="1" applyFont="1" applyBorder="1" applyAlignment="1"/>
    <xf numFmtId="0" fontId="19" fillId="0" borderId="0" xfId="1" applyFont="1" applyBorder="1" applyAlignment="1">
      <alignment vertical="top"/>
    </xf>
    <xf numFmtId="0" fontId="20" fillId="0" borderId="0" xfId="1" applyFont="1" applyAlignment="1">
      <alignment vertical="top"/>
    </xf>
    <xf numFmtId="0" fontId="6" fillId="0" borderId="9" xfId="0" applyFont="1" applyBorder="1" applyAlignment="1"/>
    <xf numFmtId="0" fontId="17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 vertical="top"/>
    </xf>
    <xf numFmtId="0" fontId="19" fillId="0" borderId="0" xfId="1" applyFont="1" applyAlignment="1">
      <alignment horizontal="center" vertical="top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/>
    <xf numFmtId="17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/>
  </cellXfs>
  <cellStyles count="5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2 2" xfId="36"/>
    <cellStyle name="Millares 2 2 2 2" xfId="37"/>
    <cellStyle name="Millares 2 2 3" xfId="38"/>
    <cellStyle name="Millares 2 3" xfId="39"/>
    <cellStyle name="Neutral 2" xfId="40"/>
    <cellStyle name="Normal" xfId="0" builtinId="0"/>
    <cellStyle name="Normal 2" xfId="41"/>
    <cellStyle name="Normal 2 2" xfId="1"/>
    <cellStyle name="Normal 2 3" xfId="42"/>
    <cellStyle name="Normal 2 4" xfId="43"/>
    <cellStyle name="Normal 3" xfId="44"/>
    <cellStyle name="Normal 3 2" xfId="45"/>
    <cellStyle name="Normal 3 3" xfId="46"/>
    <cellStyle name="Normal 4" xfId="47"/>
    <cellStyle name="Normal 4 2" xfId="48"/>
    <cellStyle name="Notas 2" xfId="49"/>
    <cellStyle name="Salida 2" xfId="50"/>
    <cellStyle name="Texto de advertencia 2" xfId="51"/>
    <cellStyle name="Texto explicativo 2" xfId="52"/>
    <cellStyle name="Título 2 2" xfId="53"/>
    <cellStyle name="Título 3 2" xfId="54"/>
    <cellStyle name="Título 4" xfId="55"/>
    <cellStyle name="Total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O%20OPERATIVO%202021/RELACION%20DE%20CKS%20Y%20TRANSFERENCIA%20FONDO%20OPERATIVO%20NO.%20VI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"/>
      <sheetName val="30%"/>
      <sheetName val="IR17"/>
      <sheetName val="RELACION DE ORDEN DE COMPRA"/>
      <sheetName val="BALANCE"/>
      <sheetName val="LIBRO BANCO"/>
    </sheetNames>
    <sheetDataSet>
      <sheetData sheetId="0">
        <row r="7">
          <cell r="D7">
            <v>13164153</v>
          </cell>
          <cell r="E7">
            <v>44447</v>
          </cell>
        </row>
        <row r="8">
          <cell r="D8">
            <v>13164208</v>
          </cell>
          <cell r="E8">
            <v>44447</v>
          </cell>
        </row>
        <row r="9">
          <cell r="D9">
            <v>13169117</v>
          </cell>
          <cell r="E9">
            <v>44447</v>
          </cell>
        </row>
        <row r="10">
          <cell r="D10">
            <v>13164506</v>
          </cell>
          <cell r="E10">
            <v>44447</v>
          </cell>
        </row>
        <row r="11">
          <cell r="D11">
            <v>13169162</v>
          </cell>
          <cell r="E11">
            <v>44447</v>
          </cell>
        </row>
        <row r="12">
          <cell r="D12">
            <v>13164278</v>
          </cell>
          <cell r="E12">
            <v>44447</v>
          </cell>
        </row>
        <row r="13">
          <cell r="D13">
            <v>13164340</v>
          </cell>
          <cell r="E13">
            <v>44447</v>
          </cell>
        </row>
        <row r="14">
          <cell r="D14">
            <v>13164436</v>
          </cell>
          <cell r="E14">
            <v>44447</v>
          </cell>
        </row>
        <row r="15">
          <cell r="D15">
            <v>13164569</v>
          </cell>
          <cell r="E15">
            <v>44447</v>
          </cell>
        </row>
        <row r="16">
          <cell r="D16">
            <v>13164638</v>
          </cell>
          <cell r="E16">
            <v>44447</v>
          </cell>
        </row>
        <row r="17">
          <cell r="D17">
            <v>13169204</v>
          </cell>
          <cell r="E17">
            <v>44447</v>
          </cell>
        </row>
        <row r="18">
          <cell r="D18">
            <v>13169243</v>
          </cell>
          <cell r="E18">
            <v>44447</v>
          </cell>
        </row>
        <row r="19">
          <cell r="D19">
            <v>13164748</v>
          </cell>
          <cell r="E19">
            <v>44447</v>
          </cell>
        </row>
        <row r="20">
          <cell r="D20">
            <v>13165014</v>
          </cell>
          <cell r="E20">
            <v>44447</v>
          </cell>
        </row>
        <row r="21">
          <cell r="D21">
            <v>13165084</v>
          </cell>
          <cell r="E21">
            <v>44447</v>
          </cell>
        </row>
        <row r="22">
          <cell r="D22">
            <v>13182229</v>
          </cell>
          <cell r="E22">
            <v>44448</v>
          </cell>
        </row>
        <row r="23">
          <cell r="D23">
            <v>13165141</v>
          </cell>
          <cell r="E23">
            <v>44447</v>
          </cell>
        </row>
        <row r="24">
          <cell r="D24">
            <v>13165202</v>
          </cell>
          <cell r="E24">
            <v>44447</v>
          </cell>
        </row>
        <row r="25">
          <cell r="D25">
            <v>13165364</v>
          </cell>
          <cell r="E25">
            <v>44447</v>
          </cell>
        </row>
        <row r="26">
          <cell r="D26">
            <v>13165452</v>
          </cell>
        </row>
        <row r="27">
          <cell r="D27">
            <v>13182313</v>
          </cell>
          <cell r="E27">
            <v>44448</v>
          </cell>
        </row>
        <row r="28">
          <cell r="D28" t="str">
            <v>CARGOS</v>
          </cell>
          <cell r="E28">
            <v>0</v>
          </cell>
          <cell r="F28">
            <v>12118.56</v>
          </cell>
        </row>
      </sheetData>
      <sheetData sheetId="1"/>
      <sheetData sheetId="2"/>
      <sheetData sheetId="3"/>
      <sheetData sheetId="4"/>
      <sheetData sheetId="5">
        <row r="5">
          <cell r="B5" t="str">
            <v>ANTICIPO FINANCIERO NO. 6</v>
          </cell>
        </row>
        <row r="8">
          <cell r="B8" t="str">
            <v>DASSA PHARMACEUTICAL S.R.L.</v>
          </cell>
          <cell r="D8">
            <v>490200</v>
          </cell>
          <cell r="E8">
            <v>34.130000000000003</v>
          </cell>
          <cell r="F8">
            <v>8406372.8699999992</v>
          </cell>
        </row>
        <row r="9">
          <cell r="B9" t="str">
            <v>MINI FERRETERIA INVI MOSA, SRL</v>
          </cell>
          <cell r="D9">
            <v>299055.25</v>
          </cell>
        </row>
        <row r="10">
          <cell r="B10" t="str">
            <v>DIOLAT, SRL</v>
          </cell>
          <cell r="D10">
            <v>442700</v>
          </cell>
        </row>
        <row r="11">
          <cell r="B11" t="str">
            <v>VENTAS DIVERSAS FARMACEUTICAS SRL</v>
          </cell>
          <cell r="D11">
            <v>413725</v>
          </cell>
        </row>
        <row r="12">
          <cell r="B12" t="str">
            <v>SSP SERVISALUD PREMIUM SRL</v>
          </cell>
          <cell r="D12">
            <v>396220</v>
          </cell>
        </row>
        <row r="13">
          <cell r="B13" t="str">
            <v>IMPORTADORA Y SUPLIDORES VPS SRL</v>
          </cell>
          <cell r="D13">
            <v>783750</v>
          </cell>
        </row>
        <row r="14">
          <cell r="B14" t="str">
            <v>ERBE SRL</v>
          </cell>
          <cell r="D14">
            <v>450305</v>
          </cell>
        </row>
        <row r="15">
          <cell r="B15" t="str">
            <v>NIFARMED SRL</v>
          </cell>
          <cell r="D15">
            <v>654390</v>
          </cell>
        </row>
        <row r="16">
          <cell r="B16" t="str">
            <v>CLINIMED SRL</v>
          </cell>
          <cell r="D16">
            <v>424130.73000000004</v>
          </cell>
        </row>
        <row r="17">
          <cell r="B17" t="str">
            <v>COMPAÑÍA DOMINICANA DE TELEFONOS S.A</v>
          </cell>
          <cell r="D17">
            <v>397355.73000000004</v>
          </cell>
        </row>
        <row r="18">
          <cell r="B18" t="str">
            <v>SERVICIOS MULTIPLES COMERCIALES SEMCO, SRL</v>
          </cell>
          <cell r="D18">
            <v>286471.81</v>
          </cell>
        </row>
        <row r="19">
          <cell r="B19" t="str">
            <v>CORPORACION DEL ACUEDUCTO Y ALCANTARILLADO DE SANTO DOMINGO</v>
          </cell>
          <cell r="D19">
            <v>43236</v>
          </cell>
        </row>
        <row r="20">
          <cell r="B20" t="str">
            <v>AIR LIQUIDE DOMINICANA SAS</v>
          </cell>
          <cell r="D20">
            <v>657337.73</v>
          </cell>
        </row>
        <row r="21">
          <cell r="B21" t="str">
            <v>BIO NUCLER S A</v>
          </cell>
          <cell r="D21">
            <v>721805.78</v>
          </cell>
        </row>
        <row r="22">
          <cell r="B22" t="str">
            <v>WINDTELECOM S A</v>
          </cell>
          <cell r="D22">
            <v>69135.62</v>
          </cell>
        </row>
        <row r="23">
          <cell r="B23" t="str">
            <v>OSIRIS CORCINO VELOS</v>
          </cell>
          <cell r="D23">
            <v>340812.5</v>
          </cell>
        </row>
        <row r="24">
          <cell r="B24" t="str">
            <v>TONER DEPOT INTERNACIONAL SRL</v>
          </cell>
          <cell r="D24">
            <v>246340</v>
          </cell>
        </row>
        <row r="25">
          <cell r="B25" t="str">
            <v>CHAPA DIESEL SRL</v>
          </cell>
          <cell r="D25">
            <v>644238</v>
          </cell>
        </row>
        <row r="26">
          <cell r="B26" t="str">
            <v>MILAGRO HIRALDO MARTINEZ</v>
          </cell>
          <cell r="D26">
            <v>167027.56</v>
          </cell>
        </row>
        <row r="27">
          <cell r="B27" t="str">
            <v>ALCALDIA SANTO DOMINGO ESTE</v>
          </cell>
          <cell r="D27">
            <v>97460</v>
          </cell>
        </row>
        <row r="28">
          <cell r="B28" t="str">
            <v>COLECTOR DE IMPUESTOS INTERNOS</v>
          </cell>
          <cell r="D28">
            <v>367878.47</v>
          </cell>
        </row>
        <row r="29">
          <cell r="B29" t="str">
            <v>BANRESERVAS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31" zoomScale="70" zoomScaleNormal="70" zoomScalePageLayoutView="80" workbookViewId="0">
      <selection activeCell="M38" sqref="M38"/>
    </sheetView>
  </sheetViews>
  <sheetFormatPr baseColWidth="10" defaultRowHeight="12.75" x14ac:dyDescent="0.2"/>
  <cols>
    <col min="1" max="1" width="5.42578125" style="1" customWidth="1"/>
    <col min="2" max="2" width="21" customWidth="1"/>
    <col min="3" max="3" width="25.85546875" customWidth="1"/>
    <col min="4" max="4" width="63.85546875" customWidth="1"/>
    <col min="5" max="5" width="18.7109375" customWidth="1"/>
    <col min="6" max="6" width="21.140625" style="34" customWidth="1"/>
    <col min="7" max="7" width="21.85546875" customWidth="1"/>
    <col min="8" max="8" width="14.28515625" customWidth="1"/>
    <col min="9" max="9" width="10.7109375" customWidth="1"/>
    <col min="10" max="10" width="10.85546875" customWidth="1"/>
  </cols>
  <sheetData>
    <row r="1" spans="1:19" ht="28.35" customHeight="1" x14ac:dyDescent="0.4">
      <c r="A1" s="44"/>
      <c r="B1" s="45" t="s">
        <v>0</v>
      </c>
      <c r="C1" s="45"/>
      <c r="D1" s="45"/>
      <c r="E1" s="45"/>
      <c r="F1" s="45"/>
      <c r="G1" s="45"/>
      <c r="H1" s="2"/>
    </row>
    <row r="2" spans="1:19" ht="18" x14ac:dyDescent="0.25">
      <c r="A2" s="44"/>
      <c r="B2" s="46" t="s">
        <v>1</v>
      </c>
      <c r="C2" s="46"/>
      <c r="D2" s="46"/>
      <c r="E2" s="46"/>
      <c r="F2" s="46"/>
      <c r="G2" s="46"/>
      <c r="H2" s="3"/>
      <c r="I2" s="3"/>
      <c r="J2" s="3"/>
      <c r="K2" s="3"/>
      <c r="L2" s="3"/>
      <c r="M2" s="3"/>
      <c r="N2" s="3"/>
      <c r="O2" s="3"/>
      <c r="R2" s="4"/>
      <c r="S2" s="4"/>
    </row>
    <row r="3" spans="1:19" x14ac:dyDescent="0.2">
      <c r="A3" s="44"/>
      <c r="B3" s="47" t="s">
        <v>2</v>
      </c>
      <c r="C3" s="47"/>
      <c r="D3" s="47"/>
      <c r="E3" s="47"/>
      <c r="F3" s="47"/>
      <c r="G3" s="47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</row>
    <row r="4" spans="1:19" ht="28.35" customHeight="1" x14ac:dyDescent="0.25">
      <c r="A4" s="46" t="s">
        <v>21</v>
      </c>
      <c r="B4" s="46"/>
      <c r="C4" s="46"/>
      <c r="D4" s="46"/>
      <c r="E4" s="46"/>
      <c r="F4" s="46"/>
      <c r="G4" s="4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x14ac:dyDescent="0.25">
      <c r="A5" s="44"/>
      <c r="B5" s="48" t="s">
        <v>3</v>
      </c>
      <c r="C5" s="49">
        <v>0</v>
      </c>
      <c r="D5" s="50" t="s">
        <v>4</v>
      </c>
      <c r="E5" s="51"/>
      <c r="F5" s="7"/>
      <c r="G5" s="7"/>
      <c r="H5" s="8"/>
      <c r="I5" s="4"/>
      <c r="J5" s="4"/>
      <c r="K5" s="4"/>
      <c r="L5" s="4"/>
      <c r="M5" s="4"/>
      <c r="N5" s="4"/>
      <c r="O5" s="4"/>
      <c r="P5" s="4"/>
    </row>
    <row r="6" spans="1:19" ht="28.15" customHeight="1" x14ac:dyDescent="0.25">
      <c r="A6" s="44"/>
      <c r="B6" s="52" t="str">
        <f>[1]BALANCE!B5</f>
        <v>ANTICIPO FINANCIERO NO. 6</v>
      </c>
      <c r="C6" s="53"/>
      <c r="D6" s="53"/>
      <c r="E6" s="53"/>
      <c r="F6" s="53"/>
      <c r="G6" s="53"/>
    </row>
    <row r="7" spans="1:19" s="9" customFormat="1" ht="28.15" customHeight="1" x14ac:dyDescent="0.35">
      <c r="A7" s="54" t="s">
        <v>5</v>
      </c>
      <c r="B7" s="54"/>
      <c r="C7" s="54"/>
      <c r="D7" s="54"/>
      <c r="E7" s="55" t="s">
        <v>6</v>
      </c>
      <c r="F7" s="56"/>
      <c r="G7" s="57"/>
    </row>
    <row r="8" spans="1:19" ht="28.35" customHeight="1" x14ac:dyDescent="0.2">
      <c r="A8" s="44"/>
      <c r="B8" s="58"/>
      <c r="C8" s="58"/>
      <c r="D8" s="10"/>
      <c r="E8" s="10"/>
      <c r="F8" s="10"/>
      <c r="G8" s="34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6.25" customHeight="1" x14ac:dyDescent="0.25">
      <c r="A9" s="44"/>
      <c r="B9" s="59"/>
      <c r="C9" s="60"/>
      <c r="D9" s="51"/>
      <c r="E9" s="61" t="s">
        <v>7</v>
      </c>
      <c r="F9" s="12" t="s">
        <v>8</v>
      </c>
      <c r="G9" s="12" t="s">
        <v>9</v>
      </c>
    </row>
    <row r="10" spans="1:19" ht="23.25" customHeight="1" x14ac:dyDescent="0.25">
      <c r="A10" s="58"/>
      <c r="B10" s="62"/>
      <c r="C10" s="51"/>
      <c r="D10" s="63" t="s">
        <v>10</v>
      </c>
      <c r="E10" s="64"/>
      <c r="F10" s="13"/>
      <c r="G10" s="65">
        <f>[1]BALANCE!E8</f>
        <v>34.130000000000003</v>
      </c>
      <c r="L10" s="14"/>
    </row>
    <row r="11" spans="1:19" ht="29.45" customHeight="1" x14ac:dyDescent="0.25">
      <c r="A11" s="15" t="s">
        <v>11</v>
      </c>
      <c r="B11" s="11" t="s">
        <v>12</v>
      </c>
      <c r="C11" s="16" t="s">
        <v>13</v>
      </c>
      <c r="D11" s="17" t="s">
        <v>14</v>
      </c>
      <c r="E11" s="18">
        <f>[1]BALANCE!F8</f>
        <v>8406372.8699999992</v>
      </c>
      <c r="F11" s="19"/>
      <c r="G11" s="20">
        <f>G10+E11</f>
        <v>8406407</v>
      </c>
    </row>
    <row r="12" spans="1:19" ht="36.75" customHeight="1" x14ac:dyDescent="0.25">
      <c r="A12" s="15">
        <v>1</v>
      </c>
      <c r="B12" s="21">
        <f>+'[1]DETALLADO DE CKS'!E7</f>
        <v>44447</v>
      </c>
      <c r="C12" s="22">
        <f>+'[1]DETALLADO DE CKS'!D7</f>
        <v>13164153</v>
      </c>
      <c r="D12" s="23" t="str">
        <f>[1]BALANCE!B8</f>
        <v>DASSA PHARMACEUTICAL S.R.L.</v>
      </c>
      <c r="E12" s="24">
        <v>0</v>
      </c>
      <c r="F12" s="25">
        <f>+[1]BALANCE!D8</f>
        <v>490200</v>
      </c>
      <c r="G12" s="23">
        <f>G11-F12</f>
        <v>7916207</v>
      </c>
    </row>
    <row r="13" spans="1:19" ht="36.75" customHeight="1" x14ac:dyDescent="0.25">
      <c r="A13" s="15">
        <v>2</v>
      </c>
      <c r="B13" s="21">
        <f>+'[1]DETALLADO DE CKS'!E8</f>
        <v>44447</v>
      </c>
      <c r="C13" s="22">
        <f>+'[1]DETALLADO DE CKS'!D8</f>
        <v>13164208</v>
      </c>
      <c r="D13" s="23" t="str">
        <f>[1]BALANCE!B9</f>
        <v>MINI FERRETERIA INVI MOSA, SRL</v>
      </c>
      <c r="E13" s="24">
        <v>0</v>
      </c>
      <c r="F13" s="25">
        <f>+[1]BALANCE!D9</f>
        <v>299055.25</v>
      </c>
      <c r="G13" s="23">
        <f t="shared" ref="G13:G33" si="0">G12-F13</f>
        <v>7617151.75</v>
      </c>
    </row>
    <row r="14" spans="1:19" ht="36.75" customHeight="1" x14ac:dyDescent="0.25">
      <c r="A14" s="15">
        <v>3</v>
      </c>
      <c r="B14" s="21">
        <f>+'[1]DETALLADO DE CKS'!E9</f>
        <v>44447</v>
      </c>
      <c r="C14" s="22">
        <f>+'[1]DETALLADO DE CKS'!D9</f>
        <v>13169117</v>
      </c>
      <c r="D14" s="23" t="str">
        <f>[1]BALANCE!B10</f>
        <v>DIOLAT, SRL</v>
      </c>
      <c r="E14" s="24">
        <v>0</v>
      </c>
      <c r="F14" s="25">
        <f>+[1]BALANCE!D10</f>
        <v>442700</v>
      </c>
      <c r="G14" s="23">
        <f t="shared" si="0"/>
        <v>7174451.75</v>
      </c>
    </row>
    <row r="15" spans="1:19" ht="36.75" customHeight="1" x14ac:dyDescent="0.25">
      <c r="A15" s="15">
        <v>4</v>
      </c>
      <c r="B15" s="21">
        <f>+'[1]DETALLADO DE CKS'!E10</f>
        <v>44447</v>
      </c>
      <c r="C15" s="22">
        <f>+'[1]DETALLADO DE CKS'!D10</f>
        <v>13164506</v>
      </c>
      <c r="D15" s="23" t="str">
        <f>[1]BALANCE!B11</f>
        <v>VENTAS DIVERSAS FARMACEUTICAS SRL</v>
      </c>
      <c r="E15" s="24">
        <v>0</v>
      </c>
      <c r="F15" s="25">
        <f>+[1]BALANCE!D11</f>
        <v>413725</v>
      </c>
      <c r="G15" s="23">
        <f t="shared" si="0"/>
        <v>6760726.75</v>
      </c>
    </row>
    <row r="16" spans="1:19" ht="36.75" customHeight="1" x14ac:dyDescent="0.25">
      <c r="A16" s="15">
        <v>5</v>
      </c>
      <c r="B16" s="21">
        <f>+'[1]DETALLADO DE CKS'!E11</f>
        <v>44447</v>
      </c>
      <c r="C16" s="22">
        <f>+'[1]DETALLADO DE CKS'!D11</f>
        <v>13169162</v>
      </c>
      <c r="D16" s="23" t="str">
        <f>[1]BALANCE!B12</f>
        <v>SSP SERVISALUD PREMIUM SRL</v>
      </c>
      <c r="E16" s="24">
        <v>0</v>
      </c>
      <c r="F16" s="25">
        <f>+[1]BALANCE!D12</f>
        <v>396220</v>
      </c>
      <c r="G16" s="23">
        <f t="shared" si="0"/>
        <v>6364506.75</v>
      </c>
    </row>
    <row r="17" spans="1:7" ht="36.75" customHeight="1" x14ac:dyDescent="0.25">
      <c r="A17" s="15">
        <v>6</v>
      </c>
      <c r="B17" s="21">
        <f>+'[1]DETALLADO DE CKS'!E12</f>
        <v>44447</v>
      </c>
      <c r="C17" s="22">
        <f>+'[1]DETALLADO DE CKS'!D12</f>
        <v>13164278</v>
      </c>
      <c r="D17" s="23" t="str">
        <f>[1]BALANCE!B13</f>
        <v>IMPORTADORA Y SUPLIDORES VPS SRL</v>
      </c>
      <c r="E17" s="24">
        <v>0</v>
      </c>
      <c r="F17" s="25">
        <f>+[1]BALANCE!D13</f>
        <v>783750</v>
      </c>
      <c r="G17" s="23">
        <f t="shared" si="0"/>
        <v>5580756.75</v>
      </c>
    </row>
    <row r="18" spans="1:7" ht="36.75" customHeight="1" x14ac:dyDescent="0.25">
      <c r="A18" s="15">
        <v>7</v>
      </c>
      <c r="B18" s="21">
        <f>+'[1]DETALLADO DE CKS'!E13</f>
        <v>44447</v>
      </c>
      <c r="C18" s="22">
        <f>+'[1]DETALLADO DE CKS'!D13</f>
        <v>13164340</v>
      </c>
      <c r="D18" s="23" t="str">
        <f>[1]BALANCE!B14</f>
        <v>ERBE SRL</v>
      </c>
      <c r="E18" s="24">
        <v>0</v>
      </c>
      <c r="F18" s="25">
        <f>+[1]BALANCE!D14</f>
        <v>450305</v>
      </c>
      <c r="G18" s="23">
        <f t="shared" si="0"/>
        <v>5130451.75</v>
      </c>
    </row>
    <row r="19" spans="1:7" ht="36.75" customHeight="1" x14ac:dyDescent="0.25">
      <c r="A19" s="15">
        <v>8</v>
      </c>
      <c r="B19" s="21">
        <f>+'[1]DETALLADO DE CKS'!E14</f>
        <v>44447</v>
      </c>
      <c r="C19" s="22">
        <f>+'[1]DETALLADO DE CKS'!D14</f>
        <v>13164436</v>
      </c>
      <c r="D19" s="23" t="str">
        <f>[1]BALANCE!B15</f>
        <v>NIFARMED SRL</v>
      </c>
      <c r="E19" s="24">
        <v>0</v>
      </c>
      <c r="F19" s="25">
        <f>+[1]BALANCE!D15</f>
        <v>654390</v>
      </c>
      <c r="G19" s="23">
        <f t="shared" si="0"/>
        <v>4476061.75</v>
      </c>
    </row>
    <row r="20" spans="1:7" ht="36.75" customHeight="1" x14ac:dyDescent="0.25">
      <c r="A20" s="15">
        <v>9</v>
      </c>
      <c r="B20" s="21">
        <f>+'[1]DETALLADO DE CKS'!E15</f>
        <v>44447</v>
      </c>
      <c r="C20" s="22">
        <f>+'[1]DETALLADO DE CKS'!D15</f>
        <v>13164569</v>
      </c>
      <c r="D20" s="23" t="str">
        <f>[1]BALANCE!B16</f>
        <v>CLINIMED SRL</v>
      </c>
      <c r="E20" s="24">
        <v>0</v>
      </c>
      <c r="F20" s="25">
        <f>+[1]BALANCE!D16</f>
        <v>424130.73000000004</v>
      </c>
      <c r="G20" s="23">
        <f t="shared" si="0"/>
        <v>4051931.02</v>
      </c>
    </row>
    <row r="21" spans="1:7" ht="36.75" customHeight="1" x14ac:dyDescent="0.25">
      <c r="A21" s="15">
        <v>10</v>
      </c>
      <c r="B21" s="21">
        <f>+'[1]DETALLADO DE CKS'!E16</f>
        <v>44447</v>
      </c>
      <c r="C21" s="22">
        <f>+'[1]DETALLADO DE CKS'!D16</f>
        <v>13164638</v>
      </c>
      <c r="D21" s="23" t="str">
        <f>[1]BALANCE!B17</f>
        <v>COMPAÑÍA DOMINICANA DE TELEFONOS S.A</v>
      </c>
      <c r="E21" s="24">
        <v>0</v>
      </c>
      <c r="F21" s="25">
        <f>+[1]BALANCE!D17</f>
        <v>397355.73000000004</v>
      </c>
      <c r="G21" s="23">
        <f t="shared" si="0"/>
        <v>3654575.29</v>
      </c>
    </row>
    <row r="22" spans="1:7" ht="36.75" customHeight="1" x14ac:dyDescent="0.25">
      <c r="A22" s="15">
        <v>11</v>
      </c>
      <c r="B22" s="21">
        <f>+'[1]DETALLADO DE CKS'!E17</f>
        <v>44447</v>
      </c>
      <c r="C22" s="22">
        <f>+'[1]DETALLADO DE CKS'!D17</f>
        <v>13169204</v>
      </c>
      <c r="D22" s="23" t="str">
        <f>[1]BALANCE!B18</f>
        <v>SERVICIOS MULTIPLES COMERCIALES SEMCO, SRL</v>
      </c>
      <c r="E22" s="24">
        <v>0</v>
      </c>
      <c r="F22" s="25">
        <f>+[1]BALANCE!D18</f>
        <v>286471.81</v>
      </c>
      <c r="G22" s="23">
        <f t="shared" si="0"/>
        <v>3368103.48</v>
      </c>
    </row>
    <row r="23" spans="1:7" ht="44.25" customHeight="1" x14ac:dyDescent="0.25">
      <c r="A23" s="15">
        <v>12</v>
      </c>
      <c r="B23" s="21">
        <f>+'[1]DETALLADO DE CKS'!E18</f>
        <v>44447</v>
      </c>
      <c r="C23" s="22">
        <f>+'[1]DETALLADO DE CKS'!D18</f>
        <v>13169243</v>
      </c>
      <c r="D23" s="26" t="str">
        <f>[1]BALANCE!B19</f>
        <v>CORPORACION DEL ACUEDUCTO Y ALCANTARILLADO DE SANTO DOMINGO</v>
      </c>
      <c r="E23" s="24">
        <v>0</v>
      </c>
      <c r="F23" s="25">
        <f>+[1]BALANCE!D19</f>
        <v>43236</v>
      </c>
      <c r="G23" s="23">
        <f t="shared" si="0"/>
        <v>3324867.48</v>
      </c>
    </row>
    <row r="24" spans="1:7" ht="36.75" customHeight="1" x14ac:dyDescent="0.25">
      <c r="A24" s="15">
        <v>13</v>
      </c>
      <c r="B24" s="21">
        <f>+'[1]DETALLADO DE CKS'!E19</f>
        <v>44447</v>
      </c>
      <c r="C24" s="22">
        <f>+'[1]DETALLADO DE CKS'!D19</f>
        <v>13164748</v>
      </c>
      <c r="D24" s="23" t="str">
        <f>[1]BALANCE!B20</f>
        <v>AIR LIQUIDE DOMINICANA SAS</v>
      </c>
      <c r="E24" s="24">
        <v>0</v>
      </c>
      <c r="F24" s="25">
        <f>+[1]BALANCE!D20</f>
        <v>657337.73</v>
      </c>
      <c r="G24" s="23">
        <f t="shared" si="0"/>
        <v>2667529.75</v>
      </c>
    </row>
    <row r="25" spans="1:7" ht="36.75" customHeight="1" x14ac:dyDescent="0.25">
      <c r="A25" s="15">
        <v>14</v>
      </c>
      <c r="B25" s="21">
        <f>+'[1]DETALLADO DE CKS'!E20</f>
        <v>44447</v>
      </c>
      <c r="C25" s="22">
        <f>+'[1]DETALLADO DE CKS'!D20</f>
        <v>13165014</v>
      </c>
      <c r="D25" s="23" t="str">
        <f>[1]BALANCE!B21</f>
        <v>BIO NUCLER S A</v>
      </c>
      <c r="E25" s="24">
        <v>0</v>
      </c>
      <c r="F25" s="25">
        <f>+[1]BALANCE!D21</f>
        <v>721805.78</v>
      </c>
      <c r="G25" s="23">
        <f t="shared" si="0"/>
        <v>1945723.97</v>
      </c>
    </row>
    <row r="26" spans="1:7" ht="36.75" customHeight="1" x14ac:dyDescent="0.25">
      <c r="A26" s="15">
        <v>15</v>
      </c>
      <c r="B26" s="21">
        <f>+'[1]DETALLADO DE CKS'!E21</f>
        <v>44447</v>
      </c>
      <c r="C26" s="22">
        <f>+'[1]DETALLADO DE CKS'!D21</f>
        <v>13165084</v>
      </c>
      <c r="D26" s="23" t="str">
        <f>[1]BALANCE!B22</f>
        <v>WINDTELECOM S A</v>
      </c>
      <c r="E26" s="24">
        <v>0</v>
      </c>
      <c r="F26" s="25">
        <f>+[1]BALANCE!D22</f>
        <v>69135.62</v>
      </c>
      <c r="G26" s="23">
        <f t="shared" si="0"/>
        <v>1876588.35</v>
      </c>
    </row>
    <row r="27" spans="1:7" ht="36.75" customHeight="1" x14ac:dyDescent="0.25">
      <c r="A27" s="15">
        <v>16</v>
      </c>
      <c r="B27" s="21">
        <f>+'[1]DETALLADO DE CKS'!E22</f>
        <v>44448</v>
      </c>
      <c r="C27" s="22">
        <f>+'[1]DETALLADO DE CKS'!D22</f>
        <v>13182229</v>
      </c>
      <c r="D27" s="23" t="str">
        <f>[1]BALANCE!B23</f>
        <v>OSIRIS CORCINO VELOS</v>
      </c>
      <c r="E27" s="24">
        <v>0</v>
      </c>
      <c r="F27" s="25">
        <f>+[1]BALANCE!D23</f>
        <v>340812.5</v>
      </c>
      <c r="G27" s="23">
        <f t="shared" si="0"/>
        <v>1535775.85</v>
      </c>
    </row>
    <row r="28" spans="1:7" ht="36.75" customHeight="1" x14ac:dyDescent="0.25">
      <c r="A28" s="15">
        <v>17</v>
      </c>
      <c r="B28" s="21">
        <f>+'[1]DETALLADO DE CKS'!E23</f>
        <v>44447</v>
      </c>
      <c r="C28" s="22">
        <f>+'[1]DETALLADO DE CKS'!D23</f>
        <v>13165141</v>
      </c>
      <c r="D28" s="23" t="str">
        <f>[1]BALANCE!B24</f>
        <v>TONER DEPOT INTERNACIONAL SRL</v>
      </c>
      <c r="E28" s="24">
        <v>0</v>
      </c>
      <c r="F28" s="25">
        <f>+[1]BALANCE!D24</f>
        <v>246340</v>
      </c>
      <c r="G28" s="23">
        <f t="shared" si="0"/>
        <v>1289435.8500000001</v>
      </c>
    </row>
    <row r="29" spans="1:7" ht="36.75" customHeight="1" x14ac:dyDescent="0.25">
      <c r="A29" s="15">
        <v>18</v>
      </c>
      <c r="B29" s="21">
        <f>+'[1]DETALLADO DE CKS'!E24</f>
        <v>44447</v>
      </c>
      <c r="C29" s="22">
        <f>+'[1]DETALLADO DE CKS'!D24</f>
        <v>13165202</v>
      </c>
      <c r="D29" s="23" t="str">
        <f>[1]BALANCE!B25</f>
        <v>CHAPA DIESEL SRL</v>
      </c>
      <c r="E29" s="24">
        <v>0</v>
      </c>
      <c r="F29" s="25">
        <f>+[1]BALANCE!D25</f>
        <v>644238</v>
      </c>
      <c r="G29" s="23">
        <f t="shared" si="0"/>
        <v>645197.85000000009</v>
      </c>
    </row>
    <row r="30" spans="1:7" ht="36.75" customHeight="1" x14ac:dyDescent="0.25">
      <c r="A30" s="15">
        <v>19</v>
      </c>
      <c r="B30" s="21">
        <f>+'[1]DETALLADO DE CKS'!E25</f>
        <v>44447</v>
      </c>
      <c r="C30" s="22">
        <f>+'[1]DETALLADO DE CKS'!D25</f>
        <v>13165364</v>
      </c>
      <c r="D30" s="23" t="str">
        <f>[1]BALANCE!B26</f>
        <v>MILAGRO HIRALDO MARTINEZ</v>
      </c>
      <c r="E30" s="24">
        <v>0</v>
      </c>
      <c r="F30" s="25">
        <f>+[1]BALANCE!D26</f>
        <v>167027.56</v>
      </c>
      <c r="G30" s="23">
        <f t="shared" si="0"/>
        <v>478170.2900000001</v>
      </c>
    </row>
    <row r="31" spans="1:7" ht="36.75" customHeight="1" x14ac:dyDescent="0.25">
      <c r="A31" s="15">
        <v>20</v>
      </c>
      <c r="B31" s="21">
        <f>+'[1]DETALLADO DE CKS'!E27</f>
        <v>44448</v>
      </c>
      <c r="C31" s="22">
        <f>+'[1]DETALLADO DE CKS'!D26</f>
        <v>13165452</v>
      </c>
      <c r="D31" s="23" t="str">
        <f>[1]BALANCE!B27</f>
        <v>ALCALDIA SANTO DOMINGO ESTE</v>
      </c>
      <c r="E31" s="24">
        <v>0</v>
      </c>
      <c r="F31" s="25">
        <f>+[1]BALANCE!D27</f>
        <v>97460</v>
      </c>
      <c r="G31" s="23">
        <f t="shared" si="0"/>
        <v>380710.2900000001</v>
      </c>
    </row>
    <row r="32" spans="1:7" ht="36.75" customHeight="1" x14ac:dyDescent="0.25">
      <c r="A32" s="15">
        <v>21</v>
      </c>
      <c r="B32" s="21">
        <f>+'[1]DETALLADO DE CKS'!E28</f>
        <v>0</v>
      </c>
      <c r="C32" s="22">
        <f>+'[1]DETALLADO DE CKS'!D27</f>
        <v>13182313</v>
      </c>
      <c r="D32" s="23" t="str">
        <f>[1]BALANCE!B28</f>
        <v>COLECTOR DE IMPUESTOS INTERNOS</v>
      </c>
      <c r="E32" s="24">
        <v>0</v>
      </c>
      <c r="F32" s="25">
        <f>+[1]BALANCE!D28</f>
        <v>367878.47</v>
      </c>
      <c r="G32" s="23">
        <f t="shared" si="0"/>
        <v>12831.820000000123</v>
      </c>
    </row>
    <row r="33" spans="1:19" ht="36.75" customHeight="1" x14ac:dyDescent="0.25">
      <c r="A33" s="15">
        <v>22</v>
      </c>
      <c r="B33" s="21">
        <f>+'[1]DETALLADO DE CKS'!E28</f>
        <v>0</v>
      </c>
      <c r="C33" s="22" t="str">
        <f>+'[1]DETALLADO DE CKS'!D28</f>
        <v>CARGOS</v>
      </c>
      <c r="D33" s="23" t="str">
        <f>[1]BALANCE!B29</f>
        <v>BANRESERVAS</v>
      </c>
      <c r="E33" s="24">
        <v>0</v>
      </c>
      <c r="F33" s="25">
        <f>'[1]DETALLADO DE CKS'!F28</f>
        <v>12118.56</v>
      </c>
      <c r="G33" s="23">
        <f t="shared" si="0"/>
        <v>713.26000000012391</v>
      </c>
    </row>
    <row r="34" spans="1:19" ht="30" customHeight="1" x14ac:dyDescent="0.25">
      <c r="A34" s="40" t="s">
        <v>15</v>
      </c>
      <c r="B34" s="40"/>
      <c r="C34" s="27"/>
      <c r="D34" s="28"/>
      <c r="E34" s="29"/>
      <c r="F34" s="30">
        <f>SUM(F12:F33)</f>
        <v>8405693.7400000002</v>
      </c>
      <c r="G34" s="31">
        <f>G33</f>
        <v>713.26000000012391</v>
      </c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30" customHeight="1" x14ac:dyDescent="0.2">
      <c r="B35" s="28"/>
      <c r="C35" s="28"/>
      <c r="D35" s="28" t="s">
        <v>16</v>
      </c>
      <c r="E35" s="28"/>
      <c r="F35" s="32"/>
      <c r="G35" s="33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customHeight="1" x14ac:dyDescent="0.2">
      <c r="G36" s="1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30" customHeight="1" x14ac:dyDescent="0.2">
      <c r="G37" s="1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customHeight="1" x14ac:dyDescent="0.2">
      <c r="G38" s="1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30" customHeight="1" x14ac:dyDescent="0.2">
      <c r="F39" s="35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x14ac:dyDescent="0.25">
      <c r="B40" s="41" t="s">
        <v>17</v>
      </c>
      <c r="C40" s="41"/>
      <c r="D40" s="36"/>
      <c r="E40" s="41" t="s">
        <v>18</v>
      </c>
      <c r="F40" s="41"/>
      <c r="G40" s="41"/>
      <c r="H40" s="37"/>
      <c r="I40" s="37"/>
      <c r="J40" s="37"/>
    </row>
    <row r="41" spans="1:19" ht="15.75" x14ac:dyDescent="0.2">
      <c r="B41" s="42" t="s">
        <v>19</v>
      </c>
      <c r="C41" s="42"/>
      <c r="D41" s="38"/>
      <c r="E41" s="43" t="s">
        <v>20</v>
      </c>
      <c r="F41" s="43"/>
      <c r="G41" s="43"/>
      <c r="H41" s="39"/>
      <c r="I41" s="39"/>
      <c r="J41" s="39"/>
    </row>
    <row r="42" spans="1:19" ht="30" customHeight="1" x14ac:dyDescent="0.2">
      <c r="B42" s="28"/>
      <c r="C42" s="28"/>
      <c r="D42" s="28"/>
      <c r="E42" s="28"/>
      <c r="F42" s="32"/>
      <c r="G42" s="28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30" customHeight="1" x14ac:dyDescent="0.2">
      <c r="B43" s="28"/>
      <c r="C43" s="28"/>
      <c r="D43" s="28"/>
      <c r="E43" s="28"/>
      <c r="F43" s="32"/>
      <c r="G43" s="28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30" customHeight="1" x14ac:dyDescent="0.2">
      <c r="B44" s="28"/>
      <c r="C44" s="28"/>
      <c r="D44" s="28"/>
      <c r="E44" s="28"/>
      <c r="F44" s="32"/>
      <c r="G44" s="28"/>
      <c r="J44" s="4"/>
      <c r="K44" s="4"/>
      <c r="L44" s="4"/>
      <c r="M44" s="4"/>
      <c r="N44" s="4"/>
      <c r="O44" s="4"/>
      <c r="P44" s="4"/>
      <c r="Q44" s="4"/>
      <c r="R44" s="4"/>
      <c r="S44" s="4"/>
    </row>
  </sheetData>
  <mergeCells count="12">
    <mergeCell ref="A7:D7"/>
    <mergeCell ref="E7:G7"/>
    <mergeCell ref="B1:G1"/>
    <mergeCell ref="B2:G2"/>
    <mergeCell ref="B3:G3"/>
    <mergeCell ref="A4:G4"/>
    <mergeCell ref="B6:G6"/>
    <mergeCell ref="A34:B34"/>
    <mergeCell ref="B40:C40"/>
    <mergeCell ref="E40:G40"/>
    <mergeCell ref="B41:C41"/>
    <mergeCell ref="E41:G41"/>
  </mergeCells>
  <printOptions horizontalCentered="1"/>
  <pageMargins left="0.47244094488188981" right="0.23622047244094491" top="1.08" bottom="0.67" header="0.2" footer="0.2"/>
  <pageSetup scale="75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Lerdiana Royer</dc:creator>
  <cp:lastModifiedBy>ORTOPEDIA EM DARIO C</cp:lastModifiedBy>
  <cp:lastPrinted>2022-01-20T13:55:54Z</cp:lastPrinted>
  <dcterms:created xsi:type="dcterms:W3CDTF">2022-01-17T13:23:15Z</dcterms:created>
  <dcterms:modified xsi:type="dcterms:W3CDTF">2022-01-20T13:56:44Z</dcterms:modified>
</cp:coreProperties>
</file>